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<sst xmlns="http://schemas.openxmlformats.org/spreadsheetml/2006/main" count="81" uniqueCount="51">
  <si>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</si>
  <si>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</si>
  <si>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</si>
  <si>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</si>
  <si>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</si>
  <si>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</si>
  <si>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</si>
  <si>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</si>
  <si>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</si>
  <si>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</si>
  <si>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</si>
  <si>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</si>
  <si>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</si>
  <si>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</si>
  <si>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</si>
  <si>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</si>
  <si>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</si>
  <si>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</si>
  <si>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</si>
  <si>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</si>
  <si>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</si>
  <si>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</si>
  <si>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</si>
  <si>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</si>
  <si>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</si>
  <si>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</si>
  <si>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</si>
  <si>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</si>
  <si>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</si>
  <si>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</si>
  <si>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</si>
  <si>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</si>
  <si>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</si>
  <si>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</si>
  <si>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</si>
  <si>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</si>
  <si>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</si>
  <si>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</si>
  <si>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</si>
  <si>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</si>
  <si>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</si>
  <si>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</si>
  <si>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</si>
  <si>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</si>
  <si>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</si>
  <si>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</si>
  <si>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</si>
  <si>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-</t>
  </si>
  <si>
    <t>Карачарово пос.(У)</t>
  </si>
  <si>
    <t>Октябрь</t>
  </si>
  <si>
    <t>кв 10,25 91,58  85,11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</si>
</sst>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10" xfId="104" applyFont="1" applyFill="1" applyBorder="1" applyAlignment="1">
      <alignment horizontal="center" vertical="center" wrapText="1"/>
      <protection/>
    </xf>
    <xf numFmtId="0" fontId="8" fillId="0" borderId="10" xfId="275" applyNumberFormat="1" applyFont="1" applyFill="1" applyBorder="1" applyAlignment="1">
      <alignment horizontal="center" vertical="center" wrapText="1"/>
      <protection/>
    </xf>
    <xf numFmtId="0" fontId="8" fillId="0" borderId="10" xfId="274" applyNumberFormat="1" applyFont="1" applyFill="1" applyBorder="1" applyAlignment="1">
      <alignment horizontal="center" vertical="center" wrapText="1"/>
      <protection/>
    </xf>
    <xf numFmtId="0" fontId="9" fillId="0" borderId="10" xfId="10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104" applyFont="1" applyFill="1" applyBorder="1" applyAlignment="1">
      <alignment horizontal="center" wrapText="1"/>
      <protection/>
    </xf>
    <xf numFmtId="0" fontId="10" fillId="0" borderId="11" xfId="104" applyFont="1" applyFill="1" applyBorder="1" applyAlignment="1">
      <alignment horizontal="center" wrapText="1"/>
      <protection/>
    </xf>
    <xf numFmtId="0" fontId="11" fillId="0" borderId="12" xfId="249" applyFont="1" applyFill="1" applyBorder="1">
      <alignment/>
      <protection/>
    </xf>
    <xf numFmtId="0" fontId="11" fillId="0" borderId="12" xfId="249" applyFont="1" applyFill="1" applyBorder="1" applyAlignment="1">
      <alignment horizontal="center"/>
      <protection/>
    </xf>
    <xf numFmtId="0" fontId="11" fillId="0" borderId="13" xfId="249" applyFont="1" applyFill="1" applyBorder="1">
      <alignment/>
      <protection/>
    </xf>
    <xf numFmtId="0" fontId="11" fillId="0" borderId="13" xfId="249" applyFont="1" applyFill="1" applyBorder="1" applyAlignment="1">
      <alignment horizontal="center"/>
      <protection/>
    </xf>
    <xf numFmtId="0" fontId="11" fillId="0" borderId="10" xfId="249" applyFont="1" applyFill="1" applyBorder="1">
      <alignment/>
      <protection/>
    </xf>
    <xf numFmtId="0" fontId="11" fillId="0" borderId="10" xfId="249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" fontId="11" fillId="0" borderId="12" xfId="134" applyNumberFormat="1" applyFont="1" applyFill="1" applyBorder="1">
      <alignment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239" applyFont="1" applyFill="1" applyBorder="1">
      <alignment/>
      <protection/>
    </xf>
    <xf numFmtId="0" fontId="11" fillId="0" borderId="12" xfId="239" applyFont="1" applyFill="1" applyBorder="1" applyAlignment="1">
      <alignment horizontal="center"/>
      <protection/>
    </xf>
    <xf numFmtId="4" fontId="11" fillId="0" borderId="13" xfId="134" applyNumberFormat="1" applyFont="1" applyFill="1" applyBorder="1">
      <alignment/>
      <protection/>
    </xf>
    <xf numFmtId="4" fontId="11" fillId="0" borderId="10" xfId="134" applyNumberFormat="1" applyFont="1" applyFill="1" applyBorder="1">
      <alignment/>
      <protection/>
    </xf>
    <xf numFmtId="2" fontId="12" fillId="0" borderId="1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69" fontId="8" fillId="0" borderId="0" xfId="90" applyNumberFormat="1" applyFont="1" applyFill="1" applyBorder="1" applyAlignment="1" applyProtection="1">
      <alignment horizontal="right"/>
      <protection/>
    </xf>
    <xf numFmtId="2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8" fillId="0" borderId="15" xfId="91" applyNumberFormat="1" applyFont="1" applyFill="1" applyBorder="1" applyAlignment="1" applyProtection="1">
      <alignment horizontal="right" shrinkToFit="1"/>
      <protection/>
    </xf>
    <xf numFmtId="2" fontId="9" fillId="0" borderId="0" xfId="87" applyNumberFormat="1" applyFont="1" applyFill="1" applyAlignment="1">
      <alignment shrinkToFit="1"/>
      <protection/>
    </xf>
    <xf numFmtId="0" fontId="29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</cellXfs>
  <cellStyles count="2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51" xfId="85"/>
    <cellStyle name="Обычный 152" xfId="86"/>
    <cellStyle name="Обычный 153" xfId="87"/>
    <cellStyle name="Обычный 154" xfId="88"/>
    <cellStyle name="Обычный 155" xfId="89"/>
    <cellStyle name="Обычный 156" xfId="90"/>
    <cellStyle name="Обычный 157" xfId="91"/>
    <cellStyle name="Обычный 16" xfId="92"/>
    <cellStyle name="Обычный 16 2" xfId="93"/>
    <cellStyle name="Обычный 16 3" xfId="94"/>
    <cellStyle name="Обычный 17" xfId="95"/>
    <cellStyle name="Обычный 17 2" xfId="96"/>
    <cellStyle name="Обычный 17 3" xfId="97"/>
    <cellStyle name="Обычный 18" xfId="98"/>
    <cellStyle name="Обычный 18 2" xfId="99"/>
    <cellStyle name="Обычный 18 3" xfId="100"/>
    <cellStyle name="Обычный 19" xfId="101"/>
    <cellStyle name="Обычный 19 2" xfId="102"/>
    <cellStyle name="Обычный 19 3" xfId="103"/>
    <cellStyle name="Обычный 2" xfId="104"/>
    <cellStyle name="Обычный 2 2" xfId="105"/>
    <cellStyle name="Обычный 2 3" xfId="106"/>
    <cellStyle name="Обычный 2 4" xfId="107"/>
    <cellStyle name="Обычный 2 5" xfId="108"/>
    <cellStyle name="Обычный 20" xfId="109"/>
    <cellStyle name="Обычный 20 2" xfId="110"/>
    <cellStyle name="Обычный 20 3" xfId="111"/>
    <cellStyle name="Обычный 21" xfId="112"/>
    <cellStyle name="Обычный 21 2" xfId="113"/>
    <cellStyle name="Обычный 21 3" xfId="114"/>
    <cellStyle name="Обычный 22" xfId="115"/>
    <cellStyle name="Обычный 22 2" xfId="116"/>
    <cellStyle name="Обычный 22 3" xfId="117"/>
    <cellStyle name="Обычный 23" xfId="118"/>
    <cellStyle name="Обычный 23 2" xfId="119"/>
    <cellStyle name="Обычный 23 3" xfId="120"/>
    <cellStyle name="Обычный 24" xfId="121"/>
    <cellStyle name="Обычный 24 2" xfId="122"/>
    <cellStyle name="Обычный 24 3" xfId="123"/>
    <cellStyle name="Обычный 25" xfId="124"/>
    <cellStyle name="Обычный 25 2" xfId="125"/>
    <cellStyle name="Обычный 25 3" xfId="126"/>
    <cellStyle name="Обычный 26" xfId="127"/>
    <cellStyle name="Обычный 26 2" xfId="128"/>
    <cellStyle name="Обычный 26 3" xfId="129"/>
    <cellStyle name="Обычный 27" xfId="130"/>
    <cellStyle name="Обычный 28" xfId="131"/>
    <cellStyle name="Обычный 29" xfId="132"/>
    <cellStyle name="Обычный 3" xfId="133"/>
    <cellStyle name="Обычный 3 2" xfId="134"/>
    <cellStyle name="Обычный 3 3" xfId="135"/>
    <cellStyle name="Обычный 3 4" xfId="136"/>
    <cellStyle name="Обычный 3 5" xfId="137"/>
    <cellStyle name="Обычный 30" xfId="138"/>
    <cellStyle name="Обычный 31" xfId="139"/>
    <cellStyle name="Обычный 32" xfId="140"/>
    <cellStyle name="Обычный 33" xfId="141"/>
    <cellStyle name="Обычный 34" xfId="142"/>
    <cellStyle name="Обычный 35" xfId="143"/>
    <cellStyle name="Обычный 36" xfId="144"/>
    <cellStyle name="Обычный 37" xfId="145"/>
    <cellStyle name="Обычный 38" xfId="146"/>
    <cellStyle name="Обычный 38 2" xfId="147"/>
    <cellStyle name="Обычный 38 3" xfId="148"/>
    <cellStyle name="Обычный 38 4" xfId="149"/>
    <cellStyle name="Обычный 38 5" xfId="150"/>
    <cellStyle name="Обычный 38 6" xfId="151"/>
    <cellStyle name="Обычный 39" xfId="152"/>
    <cellStyle name="Обычный 39 2" xfId="153"/>
    <cellStyle name="Обычный 39 3" xfId="154"/>
    <cellStyle name="Обычный 39 4" xfId="155"/>
    <cellStyle name="Обычный 39 5" xfId="156"/>
    <cellStyle name="Обычный 39 6" xfId="157"/>
    <cellStyle name="Обычный 4" xfId="158"/>
    <cellStyle name="Обычный 4 2" xfId="159"/>
    <cellStyle name="Обычный 4 3" xfId="160"/>
    <cellStyle name="Обычный 40" xfId="161"/>
    <cellStyle name="Обычный 40 2" xfId="162"/>
    <cellStyle name="Обычный 40 3" xfId="163"/>
    <cellStyle name="Обычный 41" xfId="164"/>
    <cellStyle name="Обычный 41 2" xfId="165"/>
    <cellStyle name="Обычный 41 3" xfId="166"/>
    <cellStyle name="Обычный 42" xfId="167"/>
    <cellStyle name="Обычный 42 2" xfId="168"/>
    <cellStyle name="Обычный 42 3" xfId="169"/>
    <cellStyle name="Обычный 43" xfId="170"/>
    <cellStyle name="Обычный 43 2" xfId="171"/>
    <cellStyle name="Обычный 43 3" xfId="172"/>
    <cellStyle name="Обычный 44" xfId="173"/>
    <cellStyle name="Обычный 44 2" xfId="174"/>
    <cellStyle name="Обычный 44 3" xfId="175"/>
    <cellStyle name="Обычный 45" xfId="176"/>
    <cellStyle name="Обычный 45 2" xfId="177"/>
    <cellStyle name="Обычный 45 3" xfId="178"/>
    <cellStyle name="Обычный 46" xfId="179"/>
    <cellStyle name="Обычный 46 2" xfId="180"/>
    <cellStyle name="Обычный 46 3" xfId="181"/>
    <cellStyle name="Обычный 47" xfId="182"/>
    <cellStyle name="Обычный 47 2" xfId="183"/>
    <cellStyle name="Обычный 47 3" xfId="184"/>
    <cellStyle name="Обычный 48" xfId="185"/>
    <cellStyle name="Обычный 48 2" xfId="186"/>
    <cellStyle name="Обычный 48 3" xfId="187"/>
    <cellStyle name="Обычный 48 4" xfId="188"/>
    <cellStyle name="Обычный 49" xfId="189"/>
    <cellStyle name="Обычный 5" xfId="190"/>
    <cellStyle name="Обычный 5 10" xfId="191"/>
    <cellStyle name="Обычный 5 11" xfId="192"/>
    <cellStyle name="Обычный 5 12" xfId="193"/>
    <cellStyle name="Обычный 5 13" xfId="194"/>
    <cellStyle name="Обычный 5 2" xfId="195"/>
    <cellStyle name="Обычный 5 3" xfId="196"/>
    <cellStyle name="Обычный 5 4" xfId="197"/>
    <cellStyle name="Обычный 5 5" xfId="198"/>
    <cellStyle name="Обычный 5 6" xfId="199"/>
    <cellStyle name="Обычный 5 7" xfId="200"/>
    <cellStyle name="Обычный 5 8" xfId="201"/>
    <cellStyle name="Обычный 5 9" xfId="202"/>
    <cellStyle name="Обычный 50" xfId="203"/>
    <cellStyle name="Обычный 51" xfId="204"/>
    <cellStyle name="Обычный 52" xfId="205"/>
    <cellStyle name="Обычный 53" xfId="206"/>
    <cellStyle name="Обычный 54" xfId="207"/>
    <cellStyle name="Обычный 55" xfId="208"/>
    <cellStyle name="Обычный 56" xfId="209"/>
    <cellStyle name="Обычный 57" xfId="210"/>
    <cellStyle name="Обычный 58" xfId="211"/>
    <cellStyle name="Обычный 59" xfId="212"/>
    <cellStyle name="Обычный 6" xfId="213"/>
    <cellStyle name="Обычный 6 2" xfId="214"/>
    <cellStyle name="Обычный 6 3" xfId="215"/>
    <cellStyle name="Обычный 60" xfId="216"/>
    <cellStyle name="Обычный 60 2" xfId="217"/>
    <cellStyle name="Обычный 60 3" xfId="218"/>
    <cellStyle name="Обычный 60 4" xfId="219"/>
    <cellStyle name="Обычный 60 5" xfId="220"/>
    <cellStyle name="Обычный 60 6" xfId="221"/>
    <cellStyle name="Обычный 61" xfId="222"/>
    <cellStyle name="Обычный 61 2" xfId="223"/>
    <cellStyle name="Обычный 61 3" xfId="224"/>
    <cellStyle name="Обычный 61 4" xfId="225"/>
    <cellStyle name="Обычный 61 5" xfId="226"/>
    <cellStyle name="Обычный 61 6" xfId="227"/>
    <cellStyle name="Обычный 62" xfId="228"/>
    <cellStyle name="Обычный 62 2" xfId="229"/>
    <cellStyle name="Обычный 62 3" xfId="230"/>
    <cellStyle name="Обычный 62 4" xfId="231"/>
    <cellStyle name="Обычный 62 5" xfId="232"/>
    <cellStyle name="Обычный 62 6" xfId="233"/>
    <cellStyle name="Обычный 63" xfId="234"/>
    <cellStyle name="Обычный 64" xfId="235"/>
    <cellStyle name="Обычный 65" xfId="236"/>
    <cellStyle name="Обычный 66" xfId="237"/>
    <cellStyle name="Обычный 67" xfId="238"/>
    <cellStyle name="Обычный 68" xfId="239"/>
    <cellStyle name="Обычный 69" xfId="240"/>
    <cellStyle name="Обычный 7" xfId="241"/>
    <cellStyle name="Обычный 7 2" xfId="242"/>
    <cellStyle name="Обычный 7 3" xfId="243"/>
    <cellStyle name="Обычный 70" xfId="244"/>
    <cellStyle name="Обычный 71" xfId="245"/>
    <cellStyle name="Обычный 72" xfId="246"/>
    <cellStyle name="Обычный 73" xfId="247"/>
    <cellStyle name="Обычный 74" xfId="248"/>
    <cellStyle name="Обычный 75" xfId="249"/>
    <cellStyle name="Обычный 76" xfId="250"/>
    <cellStyle name="Обычный 77" xfId="251"/>
    <cellStyle name="Обычный 78" xfId="252"/>
    <cellStyle name="Обычный 79" xfId="253"/>
    <cellStyle name="Обычный 8" xfId="254"/>
    <cellStyle name="Обычный 8 2" xfId="255"/>
    <cellStyle name="Обычный 8 3" xfId="256"/>
    <cellStyle name="Обычный 80" xfId="257"/>
    <cellStyle name="Обычный 81" xfId="258"/>
    <cellStyle name="Обычный 82" xfId="259"/>
    <cellStyle name="Обычный 83" xfId="260"/>
    <cellStyle name="Обычный 84" xfId="261"/>
    <cellStyle name="Обычный 85" xfId="262"/>
    <cellStyle name="Обычный 86" xfId="263"/>
    <cellStyle name="Обычный 87" xfId="264"/>
    <cellStyle name="Обычный 88" xfId="265"/>
    <cellStyle name="Обычный 89" xfId="266"/>
    <cellStyle name="Обычный 9" xfId="267"/>
    <cellStyle name="Обычный 9 2" xfId="268"/>
    <cellStyle name="Обычный 9 3" xfId="269"/>
    <cellStyle name="Обычный 90" xfId="270"/>
    <cellStyle name="Обычный 91" xfId="271"/>
    <cellStyle name="Обычный 92" xfId="272"/>
    <cellStyle name="Обычный 93" xfId="273"/>
    <cellStyle name="Обычный 94" xfId="274"/>
    <cellStyle name="Обычный 95" xfId="275"/>
    <cellStyle name="Обычный 97" xfId="276"/>
    <cellStyle name="Обычный 99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5">
      <selection activeCell="AA13" sqref="AA13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8.281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43</v>
      </c>
      <c r="L1" s="33" t="s">
        <v>49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4" spans="1:26" ht="73.5" customHeight="1">
      <c r="A4" s="7" t="s">
        <v>0</v>
      </c>
      <c r="B4" s="7" t="s">
        <v>1</v>
      </c>
      <c r="C4" s="8" t="s">
        <v>2</v>
      </c>
      <c r="D4" s="8" t="s">
        <v>3</v>
      </c>
      <c r="E4" s="9" t="s">
        <v>38</v>
      </c>
      <c r="F4" s="9" t="s">
        <v>3</v>
      </c>
      <c r="G4" s="21" t="s">
        <v>39</v>
      </c>
      <c r="H4" s="12" t="s">
        <v>32</v>
      </c>
      <c r="I4" s="10" t="s">
        <v>34</v>
      </c>
      <c r="J4" s="7" t="s">
        <v>41</v>
      </c>
      <c r="K4" s="10" t="s">
        <v>33</v>
      </c>
      <c r="L4" s="7" t="s">
        <v>40</v>
      </c>
      <c r="M4" s="11" t="s">
        <v>35</v>
      </c>
      <c r="N4" s="12" t="s">
        <v>29</v>
      </c>
      <c r="O4" s="11" t="s">
        <v>36</v>
      </c>
      <c r="P4" s="12" t="s">
        <v>23</v>
      </c>
      <c r="Q4" s="12"/>
      <c r="R4" s="12"/>
      <c r="S4" s="12" t="s">
        <v>22</v>
      </c>
      <c r="T4" s="12" t="s">
        <v>24</v>
      </c>
      <c r="U4" s="12" t="s">
        <v>31</v>
      </c>
      <c r="V4" s="12" t="s">
        <v>37</v>
      </c>
      <c r="W4" s="11" t="s">
        <v>25</v>
      </c>
      <c r="X4" s="11" t="s">
        <v>26</v>
      </c>
      <c r="Y4" s="11" t="s">
        <v>27</v>
      </c>
      <c r="Z4" s="11" t="s">
        <v>28</v>
      </c>
    </row>
    <row r="5" spans="1:26" ht="15.75" customHeight="1" thickBo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4">
        <v>26</v>
      </c>
    </row>
    <row r="6" spans="1:26" ht="17.25" customHeight="1" thickBot="1">
      <c r="A6" s="15" t="s">
        <v>4</v>
      </c>
      <c r="B6" s="16" t="s">
        <v>5</v>
      </c>
      <c r="C6" s="38">
        <v>313</v>
      </c>
      <c r="D6" s="38">
        <v>279</v>
      </c>
      <c r="E6" s="38">
        <v>306</v>
      </c>
      <c r="F6" s="38">
        <v>274</v>
      </c>
      <c r="G6" s="40">
        <f aca="true" t="shared" si="0" ref="G6:G29">C6-E6</f>
        <v>7</v>
      </c>
      <c r="H6" s="28">
        <v>91.76</v>
      </c>
      <c r="I6" s="41">
        <v>570.7099999999999</v>
      </c>
      <c r="J6" s="22">
        <f aca="true" t="shared" si="1" ref="J6:J29">I6*H6</f>
        <v>52368.349599999994</v>
      </c>
      <c r="K6" s="39">
        <v>844.5</v>
      </c>
      <c r="L6" s="22">
        <f>K6*15.67</f>
        <v>13233.315</v>
      </c>
      <c r="M6" s="42">
        <v>929</v>
      </c>
      <c r="N6" s="43">
        <f>M6*15.67</f>
        <v>14557.43</v>
      </c>
      <c r="O6" s="29">
        <v>27.708</v>
      </c>
      <c r="P6" s="44">
        <f>O6*1344.53</f>
        <v>37254.237239999995</v>
      </c>
      <c r="Q6" s="43">
        <v>2.86</v>
      </c>
      <c r="R6" s="43">
        <v>4.04</v>
      </c>
      <c r="S6" s="30">
        <v>9304.8</v>
      </c>
      <c r="T6" s="43">
        <v>1725.8</v>
      </c>
      <c r="U6" s="43">
        <v>0.03</v>
      </c>
      <c r="V6" s="43">
        <v>0.00557</v>
      </c>
      <c r="W6" s="44">
        <f>T6*U6*15.67</f>
        <v>811.2985799999999</v>
      </c>
      <c r="X6" s="44">
        <f aca="true" t="shared" si="2" ref="X6:X29">T6*U6*H6</f>
        <v>4750.78224</v>
      </c>
      <c r="Y6" s="45">
        <v>5.66</v>
      </c>
      <c r="Z6" s="46">
        <v>4</v>
      </c>
    </row>
    <row r="7" spans="1:26" ht="17.25" customHeight="1" thickBot="1">
      <c r="A7" s="15" t="s">
        <v>4</v>
      </c>
      <c r="B7" s="16" t="s">
        <v>30</v>
      </c>
      <c r="C7" s="38">
        <v>48</v>
      </c>
      <c r="D7" s="38">
        <v>37</v>
      </c>
      <c r="E7" s="38">
        <v>48</v>
      </c>
      <c r="F7" s="38">
        <v>37</v>
      </c>
      <c r="G7" s="40">
        <f t="shared" si="0"/>
        <v>0</v>
      </c>
      <c r="H7" s="28">
        <v>95.89</v>
      </c>
      <c r="I7" s="41">
        <v>92.07000000000001</v>
      </c>
      <c r="J7" s="22">
        <f t="shared" si="1"/>
        <v>8828.5923</v>
      </c>
      <c r="K7" s="39">
        <v>143.61999999999998</v>
      </c>
      <c r="L7" s="22">
        <f aca="true" t="shared" si="3" ref="L7:L16">K7*15.67</f>
        <v>2250.5253999999995</v>
      </c>
      <c r="M7" s="42">
        <v>149</v>
      </c>
      <c r="N7" s="43">
        <f aca="true" t="shared" si="4" ref="N7:N13">M7*15.67</f>
        <v>2334.83</v>
      </c>
      <c r="O7" s="29">
        <v>8.711</v>
      </c>
      <c r="P7" s="44">
        <f aca="true" t="shared" si="5" ref="P7:P29">O7*1344.53</f>
        <v>11712.20083</v>
      </c>
      <c r="Q7" s="43">
        <v>2.86</v>
      </c>
      <c r="R7" s="43">
        <v>4.04</v>
      </c>
      <c r="S7" s="30">
        <v>2905.2</v>
      </c>
      <c r="T7" s="43">
        <v>515.9</v>
      </c>
      <c r="U7" s="43">
        <v>0.03</v>
      </c>
      <c r="V7" s="43">
        <f>T7*U7/S7</f>
        <v>0.005327344072697232</v>
      </c>
      <c r="W7" s="44">
        <f aca="true" t="shared" si="6" ref="W7:W16">T7*U7*15.67</f>
        <v>242.52459</v>
      </c>
      <c r="X7" s="44">
        <f t="shared" si="2"/>
        <v>1484.08953</v>
      </c>
      <c r="Y7" s="47" t="s">
        <v>47</v>
      </c>
      <c r="Z7" s="48" t="s">
        <v>47</v>
      </c>
    </row>
    <row r="8" spans="1:26" ht="17.25" customHeight="1" thickBot="1">
      <c r="A8" s="15" t="s">
        <v>4</v>
      </c>
      <c r="B8" s="16" t="s">
        <v>6</v>
      </c>
      <c r="C8" s="38">
        <v>318</v>
      </c>
      <c r="D8" s="38">
        <v>268</v>
      </c>
      <c r="E8" s="38">
        <v>318</v>
      </c>
      <c r="F8" s="38">
        <v>268</v>
      </c>
      <c r="G8" s="40">
        <f t="shared" si="0"/>
        <v>0</v>
      </c>
      <c r="H8" s="28">
        <v>90.89</v>
      </c>
      <c r="I8" s="41">
        <v>596.35</v>
      </c>
      <c r="J8" s="22">
        <f t="shared" si="1"/>
        <v>54202.251500000006</v>
      </c>
      <c r="K8" s="39">
        <v>712.89</v>
      </c>
      <c r="L8" s="22">
        <f t="shared" si="3"/>
        <v>11170.9863</v>
      </c>
      <c r="M8" s="23">
        <v>1047</v>
      </c>
      <c r="N8" s="43">
        <f t="shared" si="4"/>
        <v>16406.49</v>
      </c>
      <c r="O8" s="29">
        <v>54.938</v>
      </c>
      <c r="P8" s="44">
        <f t="shared" si="5"/>
        <v>73865.78914000001</v>
      </c>
      <c r="Q8" s="43">
        <v>2.86</v>
      </c>
      <c r="R8" s="43">
        <v>4.04</v>
      </c>
      <c r="S8" s="30">
        <v>9719.9</v>
      </c>
      <c r="T8" s="43">
        <v>1698</v>
      </c>
      <c r="U8" s="43">
        <v>0.03</v>
      </c>
      <c r="V8" s="43">
        <v>0.00524</v>
      </c>
      <c r="W8" s="44">
        <f t="shared" si="6"/>
        <v>798.2298</v>
      </c>
      <c r="X8" s="44">
        <f t="shared" si="2"/>
        <v>4629.9366</v>
      </c>
      <c r="Y8" s="47" t="s">
        <v>47</v>
      </c>
      <c r="Z8" s="48" t="s">
        <v>47</v>
      </c>
    </row>
    <row r="9" spans="1:26" ht="17.25" customHeight="1" thickBot="1">
      <c r="A9" s="15" t="s">
        <v>4</v>
      </c>
      <c r="B9" s="16" t="s">
        <v>7</v>
      </c>
      <c r="C9" s="38">
        <v>212</v>
      </c>
      <c r="D9" s="38">
        <v>186</v>
      </c>
      <c r="E9" s="38">
        <v>211</v>
      </c>
      <c r="F9" s="38">
        <v>186</v>
      </c>
      <c r="G9" s="40">
        <f t="shared" si="0"/>
        <v>1</v>
      </c>
      <c r="H9" s="28">
        <v>119.46</v>
      </c>
      <c r="I9" s="41">
        <v>397.5</v>
      </c>
      <c r="J9" s="22">
        <f t="shared" si="1"/>
        <v>47485.35</v>
      </c>
      <c r="K9" s="39">
        <v>513.42</v>
      </c>
      <c r="L9" s="22">
        <f t="shared" si="3"/>
        <v>8045.291399999999</v>
      </c>
      <c r="M9" s="23">
        <v>749</v>
      </c>
      <c r="N9" s="43">
        <f t="shared" si="4"/>
        <v>11736.83</v>
      </c>
      <c r="O9" s="29">
        <v>49.019</v>
      </c>
      <c r="P9" s="44">
        <f t="shared" si="5"/>
        <v>65907.51607</v>
      </c>
      <c r="Q9" s="43">
        <v>2.86</v>
      </c>
      <c r="R9" s="43">
        <v>4.04</v>
      </c>
      <c r="S9" s="30">
        <v>6610</v>
      </c>
      <c r="T9" s="43">
        <v>825.7</v>
      </c>
      <c r="U9" s="43">
        <v>0.03</v>
      </c>
      <c r="V9" s="43">
        <v>0.00375</v>
      </c>
      <c r="W9" s="44">
        <f t="shared" si="6"/>
        <v>388.16157</v>
      </c>
      <c r="X9" s="44">
        <f t="shared" si="2"/>
        <v>2959.1436599999997</v>
      </c>
      <c r="Y9" s="45">
        <v>5.66</v>
      </c>
      <c r="Z9" s="46">
        <v>4</v>
      </c>
    </row>
    <row r="10" spans="1:26" ht="17.25" customHeight="1" thickBot="1">
      <c r="A10" s="15" t="s">
        <v>8</v>
      </c>
      <c r="B10" s="16" t="s">
        <v>7</v>
      </c>
      <c r="C10" s="38">
        <v>271</v>
      </c>
      <c r="D10" s="38">
        <v>276</v>
      </c>
      <c r="E10" s="38">
        <v>253</v>
      </c>
      <c r="F10" s="38">
        <v>258</v>
      </c>
      <c r="G10" s="40">
        <f t="shared" si="0"/>
        <v>18</v>
      </c>
      <c r="H10" s="28">
        <v>92.64</v>
      </c>
      <c r="I10" s="41">
        <v>325.31</v>
      </c>
      <c r="J10" s="22">
        <f t="shared" si="1"/>
        <v>30136.7184</v>
      </c>
      <c r="K10" s="39">
        <v>544.6500000000001</v>
      </c>
      <c r="L10" s="22">
        <f t="shared" si="3"/>
        <v>8534.665500000001</v>
      </c>
      <c r="M10" s="23">
        <v>1024</v>
      </c>
      <c r="N10" s="43">
        <f t="shared" si="4"/>
        <v>16046.08</v>
      </c>
      <c r="O10" s="29">
        <v>24.141</v>
      </c>
      <c r="P10" s="44">
        <f t="shared" si="5"/>
        <v>32458.29873</v>
      </c>
      <c r="Q10" s="43">
        <v>2.8</v>
      </c>
      <c r="R10" s="43">
        <v>3.99</v>
      </c>
      <c r="S10" s="30">
        <v>6341.3</v>
      </c>
      <c r="T10" s="43">
        <v>597.7</v>
      </c>
      <c r="U10" s="43">
        <v>0.03</v>
      </c>
      <c r="V10" s="43">
        <v>0.00283</v>
      </c>
      <c r="W10" s="44">
        <f t="shared" si="6"/>
        <v>280.97877</v>
      </c>
      <c r="X10" s="44">
        <f t="shared" si="2"/>
        <v>1661.12784</v>
      </c>
      <c r="Y10" s="45">
        <v>5.59</v>
      </c>
      <c r="Z10" s="46">
        <v>3.92</v>
      </c>
    </row>
    <row r="11" spans="1:26" ht="17.25" customHeight="1" thickBot="1">
      <c r="A11" s="15" t="s">
        <v>8</v>
      </c>
      <c r="B11" s="16" t="s">
        <v>9</v>
      </c>
      <c r="C11" s="38">
        <v>239</v>
      </c>
      <c r="D11" s="38">
        <v>251</v>
      </c>
      <c r="E11" s="38">
        <v>194</v>
      </c>
      <c r="F11" s="38">
        <v>204</v>
      </c>
      <c r="G11" s="40">
        <f t="shared" si="0"/>
        <v>45</v>
      </c>
      <c r="H11" s="28">
        <v>102.49</v>
      </c>
      <c r="I11" s="41">
        <v>291.28</v>
      </c>
      <c r="J11" s="22">
        <f t="shared" si="1"/>
        <v>29853.287199999995</v>
      </c>
      <c r="K11" s="39">
        <v>514.46</v>
      </c>
      <c r="L11" s="22">
        <f t="shared" si="3"/>
        <v>8061.5882</v>
      </c>
      <c r="M11" s="23">
        <v>821</v>
      </c>
      <c r="N11" s="43">
        <f t="shared" si="4"/>
        <v>12865.07</v>
      </c>
      <c r="O11" s="29">
        <v>22.807</v>
      </c>
      <c r="P11" s="44">
        <f t="shared" si="5"/>
        <v>30664.695709999996</v>
      </c>
      <c r="Q11" s="43">
        <v>2.86</v>
      </c>
      <c r="R11" s="43">
        <v>4.04</v>
      </c>
      <c r="S11" s="30">
        <v>5983.2</v>
      </c>
      <c r="T11" s="43">
        <v>702.3</v>
      </c>
      <c r="U11" s="43">
        <v>0.03</v>
      </c>
      <c r="V11" s="43">
        <v>0.00352</v>
      </c>
      <c r="W11" s="44">
        <f t="shared" si="6"/>
        <v>330.15123</v>
      </c>
      <c r="X11" s="44">
        <f t="shared" si="2"/>
        <v>2159.36181</v>
      </c>
      <c r="Y11" s="45">
        <v>5.66</v>
      </c>
      <c r="Z11" s="46">
        <v>4</v>
      </c>
    </row>
    <row r="12" spans="1:26" ht="17.25" customHeight="1" thickBot="1">
      <c r="A12" s="15" t="s">
        <v>8</v>
      </c>
      <c r="B12" s="16" t="s">
        <v>10</v>
      </c>
      <c r="C12" s="38">
        <v>216</v>
      </c>
      <c r="D12" s="38">
        <v>232</v>
      </c>
      <c r="E12" s="38">
        <v>184</v>
      </c>
      <c r="F12" s="38">
        <v>196</v>
      </c>
      <c r="G12" s="40">
        <f t="shared" si="0"/>
        <v>32</v>
      </c>
      <c r="H12" s="28">
        <v>91.76</v>
      </c>
      <c r="I12" s="41">
        <v>277.52000000000004</v>
      </c>
      <c r="J12" s="22">
        <f t="shared" si="1"/>
        <v>25465.235200000006</v>
      </c>
      <c r="K12" s="39">
        <v>525.5300000000001</v>
      </c>
      <c r="L12" s="22">
        <f t="shared" si="3"/>
        <v>8235.055100000001</v>
      </c>
      <c r="M12" s="23">
        <v>863</v>
      </c>
      <c r="N12" s="43">
        <f t="shared" si="4"/>
        <v>13523.21</v>
      </c>
      <c r="O12" s="29">
        <v>25.953</v>
      </c>
      <c r="P12" s="44">
        <f t="shared" si="5"/>
        <v>34894.58709</v>
      </c>
      <c r="Q12" s="43">
        <v>2.86</v>
      </c>
      <c r="R12" s="43">
        <v>4.04</v>
      </c>
      <c r="S12" s="30">
        <v>5516.7</v>
      </c>
      <c r="T12" s="43">
        <v>777</v>
      </c>
      <c r="U12" s="43">
        <v>0.03</v>
      </c>
      <c r="V12" s="43">
        <v>0.00423</v>
      </c>
      <c r="W12" s="44">
        <f t="shared" si="6"/>
        <v>365.2677</v>
      </c>
      <c r="X12" s="44">
        <f t="shared" si="2"/>
        <v>2138.9256</v>
      </c>
      <c r="Y12" s="45">
        <v>5.66</v>
      </c>
      <c r="Z12" s="46">
        <v>4</v>
      </c>
    </row>
    <row r="13" spans="1:26" ht="17.25" customHeight="1" thickBot="1">
      <c r="A13" s="15" t="s">
        <v>8</v>
      </c>
      <c r="B13" s="16" t="s">
        <v>11</v>
      </c>
      <c r="C13" s="38">
        <v>185</v>
      </c>
      <c r="D13" s="38">
        <v>157</v>
      </c>
      <c r="E13" s="38">
        <v>176</v>
      </c>
      <c r="F13" s="38">
        <v>154</v>
      </c>
      <c r="G13" s="40">
        <f t="shared" si="0"/>
        <v>9</v>
      </c>
      <c r="H13" s="28">
        <v>113.84</v>
      </c>
      <c r="I13" s="41">
        <v>402.09000000000003</v>
      </c>
      <c r="J13" s="22">
        <f t="shared" si="1"/>
        <v>45773.9256</v>
      </c>
      <c r="K13" s="39">
        <v>548.75</v>
      </c>
      <c r="L13" s="22">
        <f t="shared" si="3"/>
        <v>8598.9125</v>
      </c>
      <c r="M13" s="23">
        <v>753</v>
      </c>
      <c r="N13" s="43">
        <f t="shared" si="4"/>
        <v>11799.51</v>
      </c>
      <c r="O13" s="29">
        <v>20.69</v>
      </c>
      <c r="P13" s="44">
        <f t="shared" si="5"/>
        <v>27818.3257</v>
      </c>
      <c r="Q13" s="43">
        <v>2.86</v>
      </c>
      <c r="R13" s="43">
        <v>4.04</v>
      </c>
      <c r="S13" s="30">
        <v>6784.3</v>
      </c>
      <c r="T13" s="43">
        <v>993.6</v>
      </c>
      <c r="U13" s="43">
        <v>0.03</v>
      </c>
      <c r="V13" s="43">
        <v>0.00439</v>
      </c>
      <c r="W13" s="44">
        <f t="shared" si="6"/>
        <v>467.09136</v>
      </c>
      <c r="X13" s="44">
        <f t="shared" si="2"/>
        <v>3393.34272</v>
      </c>
      <c r="Y13" s="45">
        <v>5.66</v>
      </c>
      <c r="Z13" s="46">
        <v>4</v>
      </c>
    </row>
    <row r="14" spans="1:26" ht="17.25" customHeight="1" thickBot="1">
      <c r="A14" s="15" t="s">
        <v>8</v>
      </c>
      <c r="B14" s="16">
        <v>14</v>
      </c>
      <c r="C14" s="38">
        <v>92</v>
      </c>
      <c r="D14" s="38">
        <v>79</v>
      </c>
      <c r="E14" s="38">
        <v>92</v>
      </c>
      <c r="F14" s="38">
        <v>79</v>
      </c>
      <c r="G14" s="40">
        <f t="shared" si="0"/>
        <v>0</v>
      </c>
      <c r="H14" s="28">
        <v>113.84</v>
      </c>
      <c r="I14" s="41">
        <v>166.5</v>
      </c>
      <c r="J14" s="22">
        <f t="shared" si="1"/>
        <v>18954.36</v>
      </c>
      <c r="K14" s="39">
        <v>271.85</v>
      </c>
      <c r="L14" s="22">
        <f t="shared" si="3"/>
        <v>4259.8895</v>
      </c>
      <c r="M14" s="23">
        <v>331</v>
      </c>
      <c r="N14" s="43">
        <f>M14*15.67</f>
        <v>5186.7699999999995</v>
      </c>
      <c r="O14" s="29">
        <v>20.69</v>
      </c>
      <c r="P14" s="44">
        <f t="shared" si="5"/>
        <v>27818.3257</v>
      </c>
      <c r="Q14" s="43">
        <v>2.86</v>
      </c>
      <c r="R14" s="43">
        <v>4.04</v>
      </c>
      <c r="S14" s="30">
        <v>2993.1</v>
      </c>
      <c r="T14" s="43">
        <v>648.3</v>
      </c>
      <c r="U14" s="43">
        <v>0.03</v>
      </c>
      <c r="V14" s="43">
        <v>0.00655</v>
      </c>
      <c r="W14" s="44">
        <f t="shared" si="6"/>
        <v>304.76583</v>
      </c>
      <c r="X14" s="44">
        <f t="shared" si="2"/>
        <v>2214.0741599999997</v>
      </c>
      <c r="Y14" s="47" t="s">
        <v>47</v>
      </c>
      <c r="Z14" s="48" t="s">
        <v>47</v>
      </c>
    </row>
    <row r="15" spans="1:26" ht="17.25" customHeight="1" thickBot="1">
      <c r="A15" s="15" t="s">
        <v>8</v>
      </c>
      <c r="B15" s="16">
        <v>14</v>
      </c>
      <c r="C15" s="38">
        <v>130</v>
      </c>
      <c r="D15" s="38">
        <v>124</v>
      </c>
      <c r="E15" s="38">
        <v>130</v>
      </c>
      <c r="F15" s="38">
        <v>123</v>
      </c>
      <c r="G15" s="40">
        <f t="shared" si="0"/>
        <v>0</v>
      </c>
      <c r="H15" s="28">
        <v>113.84</v>
      </c>
      <c r="I15" s="41">
        <v>168.74</v>
      </c>
      <c r="J15" s="22">
        <f t="shared" si="1"/>
        <v>19209.3616</v>
      </c>
      <c r="K15" s="39">
        <v>349.6</v>
      </c>
      <c r="L15" s="22">
        <f t="shared" si="3"/>
        <v>5478.232</v>
      </c>
      <c r="M15" s="23">
        <v>714</v>
      </c>
      <c r="N15" s="43">
        <f>M15*15.67</f>
        <v>11188.38</v>
      </c>
      <c r="O15" s="29">
        <v>20.68</v>
      </c>
      <c r="P15" s="44">
        <f t="shared" si="5"/>
        <v>27804.8804</v>
      </c>
      <c r="Q15" s="43">
        <v>2.86</v>
      </c>
      <c r="R15" s="43">
        <v>4.04</v>
      </c>
      <c r="S15" s="30">
        <v>6905</v>
      </c>
      <c r="T15" s="43">
        <v>1453.9</v>
      </c>
      <c r="U15" s="43">
        <v>0.03</v>
      </c>
      <c r="V15" s="43">
        <v>0.00633</v>
      </c>
      <c r="W15" s="44">
        <f t="shared" si="6"/>
        <v>683.4783900000001</v>
      </c>
      <c r="X15" s="44">
        <f t="shared" si="2"/>
        <v>4965.359280000001</v>
      </c>
      <c r="Y15" s="47" t="s">
        <v>47</v>
      </c>
      <c r="Z15" s="48" t="s">
        <v>47</v>
      </c>
    </row>
    <row r="16" spans="1:26" ht="17.25" customHeight="1" thickBot="1">
      <c r="A16" s="15" t="s">
        <v>12</v>
      </c>
      <c r="B16" s="16" t="s">
        <v>5</v>
      </c>
      <c r="C16" s="38">
        <v>142</v>
      </c>
      <c r="D16" s="38">
        <v>104</v>
      </c>
      <c r="E16" s="38">
        <v>133</v>
      </c>
      <c r="F16" s="38">
        <v>95</v>
      </c>
      <c r="G16" s="40">
        <f t="shared" si="0"/>
        <v>9</v>
      </c>
      <c r="H16" s="28">
        <v>91.76</v>
      </c>
      <c r="I16" s="41">
        <v>207.09</v>
      </c>
      <c r="J16" s="22">
        <f t="shared" si="1"/>
        <v>19002.578400000002</v>
      </c>
      <c r="K16" s="39">
        <v>368.76</v>
      </c>
      <c r="L16" s="22">
        <f t="shared" si="3"/>
        <v>5778.4692</v>
      </c>
      <c r="M16" s="23">
        <v>711</v>
      </c>
      <c r="N16" s="43">
        <f>M16*15.67</f>
        <v>11141.37</v>
      </c>
      <c r="O16" s="29">
        <v>22.709</v>
      </c>
      <c r="P16" s="44">
        <f t="shared" si="5"/>
        <v>30532.93177</v>
      </c>
      <c r="Q16" s="43">
        <v>2.86</v>
      </c>
      <c r="R16" s="43">
        <v>4.04</v>
      </c>
      <c r="S16" s="30">
        <v>7251.3</v>
      </c>
      <c r="T16" s="43">
        <v>1125</v>
      </c>
      <c r="U16" s="43">
        <v>0.03</v>
      </c>
      <c r="V16" s="43">
        <v>0.00465</v>
      </c>
      <c r="W16" s="44">
        <f t="shared" si="6"/>
        <v>528.8625</v>
      </c>
      <c r="X16" s="44">
        <f t="shared" si="2"/>
        <v>3096.9</v>
      </c>
      <c r="Y16" s="45">
        <v>5.66</v>
      </c>
      <c r="Z16" s="46">
        <v>4</v>
      </c>
    </row>
    <row r="17" spans="1:26" ht="17.25" customHeight="1" thickBot="1">
      <c r="A17" s="24" t="s">
        <v>48</v>
      </c>
      <c r="B17" s="25" t="s">
        <v>44</v>
      </c>
      <c r="C17" s="38">
        <v>122</v>
      </c>
      <c r="D17" s="38">
        <v>92</v>
      </c>
      <c r="E17" s="38">
        <v>96</v>
      </c>
      <c r="F17" s="38">
        <v>79</v>
      </c>
      <c r="G17" s="40">
        <f t="shared" si="0"/>
        <v>26</v>
      </c>
      <c r="H17" s="31">
        <v>261.57</v>
      </c>
      <c r="I17" s="41">
        <v>132.04</v>
      </c>
      <c r="J17" s="22">
        <f t="shared" si="1"/>
        <v>34537.7028</v>
      </c>
      <c r="K17" s="39">
        <v>240.95</v>
      </c>
      <c r="L17" s="22">
        <f>K17*16.19</f>
        <v>3900.9805</v>
      </c>
      <c r="M17" s="49">
        <v>335</v>
      </c>
      <c r="N17" s="43">
        <f>M17*16.19</f>
        <v>5423.650000000001</v>
      </c>
      <c r="O17" s="32">
        <v>28.444</v>
      </c>
      <c r="P17" s="44">
        <f t="shared" si="5"/>
        <v>38243.81132</v>
      </c>
      <c r="Q17" s="43">
        <v>2.8</v>
      </c>
      <c r="R17" s="43">
        <v>3.99</v>
      </c>
      <c r="S17" s="30">
        <v>3497.4</v>
      </c>
      <c r="T17" s="43">
        <v>614.4</v>
      </c>
      <c r="U17" s="43">
        <v>0.03</v>
      </c>
      <c r="V17" s="43">
        <v>0.00527</v>
      </c>
      <c r="W17" s="44">
        <f>T17*U17*16.19</f>
        <v>298.41408</v>
      </c>
      <c r="X17" s="44">
        <f t="shared" si="2"/>
        <v>4821.258239999999</v>
      </c>
      <c r="Y17" s="45">
        <v>5.59</v>
      </c>
      <c r="Z17" s="46">
        <v>3.92</v>
      </c>
    </row>
    <row r="18" spans="1:26" ht="17.25" customHeight="1" thickBot="1">
      <c r="A18" s="24" t="s">
        <v>48</v>
      </c>
      <c r="B18" s="25" t="s">
        <v>45</v>
      </c>
      <c r="C18" s="38">
        <v>136</v>
      </c>
      <c r="D18" s="38">
        <v>106</v>
      </c>
      <c r="E18" s="38">
        <v>114</v>
      </c>
      <c r="F18" s="38">
        <v>95</v>
      </c>
      <c r="G18" s="40">
        <f t="shared" si="0"/>
        <v>22</v>
      </c>
      <c r="H18" s="31">
        <v>198.74</v>
      </c>
      <c r="I18" s="41">
        <v>143.8</v>
      </c>
      <c r="J18" s="22">
        <f t="shared" si="1"/>
        <v>28578.812000000005</v>
      </c>
      <c r="K18" s="39">
        <v>220.92000000000002</v>
      </c>
      <c r="L18" s="22">
        <f>K18*16.19</f>
        <v>3576.6948000000007</v>
      </c>
      <c r="M18" s="49">
        <v>353</v>
      </c>
      <c r="N18" s="43">
        <f>M18*16.19</f>
        <v>5715.070000000001</v>
      </c>
      <c r="O18" s="32">
        <v>28.428</v>
      </c>
      <c r="P18" s="44">
        <f t="shared" si="5"/>
        <v>38222.29884</v>
      </c>
      <c r="Q18" s="43">
        <v>2.8</v>
      </c>
      <c r="R18" s="43">
        <v>3.99</v>
      </c>
      <c r="S18" s="30">
        <v>3501.4</v>
      </c>
      <c r="T18" s="43">
        <v>594.6</v>
      </c>
      <c r="U18" s="43">
        <v>0.03</v>
      </c>
      <c r="V18" s="43">
        <v>0.00517</v>
      </c>
      <c r="W18" s="44">
        <f>T18*U18*16.19</f>
        <v>288.79722000000004</v>
      </c>
      <c r="X18" s="44">
        <f t="shared" si="2"/>
        <v>3545.1241200000004</v>
      </c>
      <c r="Y18" s="45">
        <v>5.59</v>
      </c>
      <c r="Z18" s="46">
        <v>3.92</v>
      </c>
    </row>
    <row r="19" spans="1:28" ht="17.25" customHeight="1" thickBot="1">
      <c r="A19" s="24" t="s">
        <v>48</v>
      </c>
      <c r="B19" s="25" t="s">
        <v>46</v>
      </c>
      <c r="C19" s="38">
        <v>43</v>
      </c>
      <c r="D19" s="38">
        <v>28</v>
      </c>
      <c r="E19" s="38">
        <v>41</v>
      </c>
      <c r="F19" s="38">
        <v>27</v>
      </c>
      <c r="G19" s="40">
        <f t="shared" si="0"/>
        <v>2</v>
      </c>
      <c r="H19" s="31" t="s">
        <v>50</v>
      </c>
      <c r="I19" s="41">
        <v>64.97</v>
      </c>
      <c r="J19" s="22" t="e">
        <f t="shared" si="1"/>
        <v>#VALUE!</v>
      </c>
      <c r="K19" s="39">
        <v>120.77</v>
      </c>
      <c r="L19" s="22">
        <f>K19*16.19</f>
        <v>1955.2663</v>
      </c>
      <c r="M19" s="49">
        <v>111</v>
      </c>
      <c r="N19" s="43">
        <f>M19*16.19</f>
        <v>1797.0900000000001</v>
      </c>
      <c r="O19" s="50">
        <v>3.06</v>
      </c>
      <c r="P19" s="44">
        <f t="shared" si="5"/>
        <v>4114.2618</v>
      </c>
      <c r="Q19" s="43">
        <v>2.8</v>
      </c>
      <c r="R19" s="43">
        <v>3.99</v>
      </c>
      <c r="S19" s="30">
        <v>1477.4</v>
      </c>
      <c r="T19" s="43">
        <v>202.8</v>
      </c>
      <c r="U19" s="43">
        <v>0.03</v>
      </c>
      <c r="V19" s="43">
        <v>0.00412</v>
      </c>
      <c r="W19" s="44">
        <f>T19*U19*16.19</f>
        <v>98.49996000000002</v>
      </c>
      <c r="X19" s="44" t="e">
        <f t="shared" si="2"/>
        <v>#VALUE!</v>
      </c>
      <c r="Y19" s="45">
        <v>5.59</v>
      </c>
      <c r="Z19" s="46">
        <v>3.92</v>
      </c>
      <c r="AA19" s="36"/>
      <c r="AB19" s="37"/>
    </row>
    <row r="20" spans="1:26" ht="17.25" customHeight="1" thickBot="1">
      <c r="A20" s="15" t="s">
        <v>13</v>
      </c>
      <c r="B20" s="16" t="s">
        <v>14</v>
      </c>
      <c r="C20" s="38">
        <v>143</v>
      </c>
      <c r="D20" s="38">
        <v>155</v>
      </c>
      <c r="E20" s="38">
        <v>122</v>
      </c>
      <c r="F20" s="38">
        <v>132</v>
      </c>
      <c r="G20" s="40">
        <f t="shared" si="0"/>
        <v>21</v>
      </c>
      <c r="H20" s="28">
        <v>92.95</v>
      </c>
      <c r="I20" s="41">
        <v>210.78</v>
      </c>
      <c r="J20" s="22">
        <f t="shared" si="1"/>
        <v>19592.001</v>
      </c>
      <c r="K20" s="39">
        <v>394.37</v>
      </c>
      <c r="L20" s="22">
        <f aca="true" t="shared" si="7" ref="L20:L29">K20*15.67</f>
        <v>6179.7779</v>
      </c>
      <c r="M20" s="23">
        <v>203</v>
      </c>
      <c r="N20" s="43">
        <f aca="true" t="shared" si="8" ref="N20:N29">M20*15.67</f>
        <v>3181.0099999999998</v>
      </c>
      <c r="O20" s="29">
        <v>19.914</v>
      </c>
      <c r="P20" s="44">
        <f t="shared" si="5"/>
        <v>26774.97042</v>
      </c>
      <c r="Q20" s="43">
        <v>2.86</v>
      </c>
      <c r="R20" s="43">
        <v>4.04</v>
      </c>
      <c r="S20" s="30">
        <v>3718.9</v>
      </c>
      <c r="T20" s="43">
        <v>528.4</v>
      </c>
      <c r="U20" s="43">
        <v>0.03</v>
      </c>
      <c r="V20" s="43">
        <v>0.00426</v>
      </c>
      <c r="W20" s="44">
        <f aca="true" t="shared" si="9" ref="W20:W29">T20*U20*15.67</f>
        <v>248.40084</v>
      </c>
      <c r="X20" s="44">
        <f t="shared" si="2"/>
        <v>1473.4433999999999</v>
      </c>
      <c r="Y20" s="45">
        <v>5.6</v>
      </c>
      <c r="Z20" s="46">
        <v>4</v>
      </c>
    </row>
    <row r="21" spans="1:26" ht="17.25" customHeight="1" thickBot="1">
      <c r="A21" s="15" t="s">
        <v>13</v>
      </c>
      <c r="B21" s="16" t="s">
        <v>15</v>
      </c>
      <c r="C21" s="38">
        <v>367</v>
      </c>
      <c r="D21" s="38">
        <v>373</v>
      </c>
      <c r="E21" s="38">
        <v>307</v>
      </c>
      <c r="F21" s="38">
        <v>312</v>
      </c>
      <c r="G21" s="40">
        <f t="shared" si="0"/>
        <v>60</v>
      </c>
      <c r="H21" s="28">
        <v>91.76</v>
      </c>
      <c r="I21" s="41">
        <v>469.06</v>
      </c>
      <c r="J21" s="22">
        <f t="shared" si="1"/>
        <v>43040.9456</v>
      </c>
      <c r="K21" s="39">
        <v>769.54</v>
      </c>
      <c r="L21" s="22">
        <f t="shared" si="7"/>
        <v>12058.691799999999</v>
      </c>
      <c r="M21" s="23">
        <v>660</v>
      </c>
      <c r="N21" s="43">
        <f t="shared" si="8"/>
        <v>10342.2</v>
      </c>
      <c r="O21" s="29">
        <v>10.875</v>
      </c>
      <c r="P21" s="44">
        <f t="shared" si="5"/>
        <v>14621.76375</v>
      </c>
      <c r="Q21" s="43">
        <v>2.86</v>
      </c>
      <c r="R21" s="43">
        <v>4.04</v>
      </c>
      <c r="S21" s="30">
        <v>9275.5</v>
      </c>
      <c r="T21" s="43">
        <v>1475.9</v>
      </c>
      <c r="U21" s="43">
        <v>0.03</v>
      </c>
      <c r="V21" s="43">
        <v>0.00477</v>
      </c>
      <c r="W21" s="44">
        <f t="shared" si="9"/>
        <v>693.82059</v>
      </c>
      <c r="X21" s="44">
        <f t="shared" si="2"/>
        <v>4062.8575200000005</v>
      </c>
      <c r="Y21" s="45">
        <v>5.66</v>
      </c>
      <c r="Z21" s="46">
        <v>4</v>
      </c>
    </row>
    <row r="22" spans="1:26" ht="17.25" customHeight="1" thickBot="1">
      <c r="A22" s="15" t="s">
        <v>16</v>
      </c>
      <c r="B22" s="16" t="s">
        <v>6</v>
      </c>
      <c r="C22" s="38">
        <v>236</v>
      </c>
      <c r="D22" s="38">
        <v>246</v>
      </c>
      <c r="E22" s="38">
        <v>223</v>
      </c>
      <c r="F22" s="38">
        <v>232</v>
      </c>
      <c r="G22" s="40">
        <f t="shared" si="0"/>
        <v>13</v>
      </c>
      <c r="H22" s="28">
        <v>91.76</v>
      </c>
      <c r="I22" s="41">
        <v>306.47</v>
      </c>
      <c r="J22" s="22">
        <f t="shared" si="1"/>
        <v>28121.687200000004</v>
      </c>
      <c r="K22" s="39">
        <v>446.21</v>
      </c>
      <c r="L22" s="22">
        <f t="shared" si="7"/>
        <v>6992.110699999999</v>
      </c>
      <c r="M22" s="23">
        <v>739</v>
      </c>
      <c r="N22" s="43">
        <f t="shared" si="8"/>
        <v>11580.13</v>
      </c>
      <c r="O22" s="29">
        <v>23.017</v>
      </c>
      <c r="P22" s="44">
        <f t="shared" si="5"/>
        <v>30947.04701</v>
      </c>
      <c r="Q22" s="43">
        <v>2.86</v>
      </c>
      <c r="R22" s="43">
        <v>4.04</v>
      </c>
      <c r="S22" s="30">
        <v>5963</v>
      </c>
      <c r="T22" s="43">
        <v>702.3</v>
      </c>
      <c r="U22" s="43">
        <v>0.03</v>
      </c>
      <c r="V22" s="43">
        <v>0.00353</v>
      </c>
      <c r="W22" s="44">
        <f t="shared" si="9"/>
        <v>330.15123</v>
      </c>
      <c r="X22" s="44">
        <f t="shared" si="2"/>
        <v>1933.29144</v>
      </c>
      <c r="Y22" s="45">
        <v>5.66</v>
      </c>
      <c r="Z22" s="46">
        <v>4</v>
      </c>
    </row>
    <row r="23" spans="1:26" ht="17.25" customHeight="1" thickBot="1">
      <c r="A23" s="15" t="s">
        <v>16</v>
      </c>
      <c r="B23" s="16">
        <v>7</v>
      </c>
      <c r="C23" s="38">
        <v>52</v>
      </c>
      <c r="D23" s="38">
        <v>40</v>
      </c>
      <c r="E23" s="38">
        <v>0</v>
      </c>
      <c r="F23" s="38">
        <v>0</v>
      </c>
      <c r="G23" s="40">
        <f t="shared" si="0"/>
        <v>52</v>
      </c>
      <c r="H23" s="28">
        <v>87.01</v>
      </c>
      <c r="I23" s="41">
        <v>0</v>
      </c>
      <c r="J23" s="22">
        <f t="shared" si="1"/>
        <v>0</v>
      </c>
      <c r="K23" s="39">
        <v>0</v>
      </c>
      <c r="L23" s="22">
        <f t="shared" si="7"/>
        <v>0</v>
      </c>
      <c r="M23" s="23">
        <v>121</v>
      </c>
      <c r="N23" s="43">
        <f t="shared" si="8"/>
        <v>1896.07</v>
      </c>
      <c r="O23" s="29">
        <v>15.002</v>
      </c>
      <c r="P23" s="44">
        <f t="shared" si="5"/>
        <v>20170.63906</v>
      </c>
      <c r="Q23" s="43">
        <v>2.43</v>
      </c>
      <c r="R23" s="43">
        <v>3.61</v>
      </c>
      <c r="S23" s="30">
        <v>665.1</v>
      </c>
      <c r="T23" s="43">
        <v>358.5</v>
      </c>
      <c r="U23" s="43">
        <v>0.029</v>
      </c>
      <c r="V23" s="43">
        <v>0.0157</v>
      </c>
      <c r="W23" s="44">
        <f t="shared" si="9"/>
        <v>162.91315500000002</v>
      </c>
      <c r="X23" s="44">
        <f t="shared" si="2"/>
        <v>904.5994650000001</v>
      </c>
      <c r="Y23" s="45">
        <v>5.05</v>
      </c>
      <c r="Z23" s="46">
        <v>3.4</v>
      </c>
    </row>
    <row r="24" spans="1:26" ht="17.25" customHeight="1" thickBot="1">
      <c r="A24" s="15" t="s">
        <v>16</v>
      </c>
      <c r="B24" s="16" t="s">
        <v>10</v>
      </c>
      <c r="C24" s="38">
        <v>170</v>
      </c>
      <c r="D24" s="38">
        <v>160</v>
      </c>
      <c r="E24" s="38">
        <v>166</v>
      </c>
      <c r="F24" s="38">
        <v>156</v>
      </c>
      <c r="G24" s="40">
        <f t="shared" si="0"/>
        <v>4</v>
      </c>
      <c r="H24" s="28">
        <v>91.4</v>
      </c>
      <c r="I24" s="41">
        <v>210.29999999999998</v>
      </c>
      <c r="J24" s="22">
        <f t="shared" si="1"/>
        <v>19221.42</v>
      </c>
      <c r="K24" s="39">
        <v>392.17</v>
      </c>
      <c r="L24" s="22">
        <f t="shared" si="7"/>
        <v>6145.3039</v>
      </c>
      <c r="M24" s="23">
        <v>524</v>
      </c>
      <c r="N24" s="43">
        <f t="shared" si="8"/>
        <v>8211.08</v>
      </c>
      <c r="O24" s="29">
        <v>35.002</v>
      </c>
      <c r="P24" s="44">
        <f t="shared" si="5"/>
        <v>47061.23906</v>
      </c>
      <c r="Q24" s="43">
        <v>2.8</v>
      </c>
      <c r="R24" s="43">
        <v>3.99</v>
      </c>
      <c r="S24" s="30">
        <v>3322.5</v>
      </c>
      <c r="T24" s="43">
        <v>535.7</v>
      </c>
      <c r="U24" s="43">
        <v>0.03</v>
      </c>
      <c r="V24" s="43">
        <v>0.00484</v>
      </c>
      <c r="W24" s="44">
        <f t="shared" si="9"/>
        <v>251.83257000000003</v>
      </c>
      <c r="X24" s="44">
        <f t="shared" si="2"/>
        <v>1468.8894000000003</v>
      </c>
      <c r="Y24" s="45">
        <v>5.59</v>
      </c>
      <c r="Z24" s="46">
        <v>3.92</v>
      </c>
    </row>
    <row r="25" spans="1:26" ht="17.25" customHeight="1" thickBot="1">
      <c r="A25" s="15" t="s">
        <v>16</v>
      </c>
      <c r="B25" s="16" t="s">
        <v>17</v>
      </c>
      <c r="C25" s="38">
        <v>247</v>
      </c>
      <c r="D25" s="38">
        <v>253</v>
      </c>
      <c r="E25" s="38">
        <v>235</v>
      </c>
      <c r="F25" s="38">
        <v>240</v>
      </c>
      <c r="G25" s="40">
        <f t="shared" si="0"/>
        <v>12</v>
      </c>
      <c r="H25" s="28">
        <v>102.84</v>
      </c>
      <c r="I25" s="41">
        <v>322.84</v>
      </c>
      <c r="J25" s="22">
        <f t="shared" si="1"/>
        <v>33200.8656</v>
      </c>
      <c r="K25" s="39">
        <v>591.41</v>
      </c>
      <c r="L25" s="22">
        <f t="shared" si="7"/>
        <v>9267.394699999999</v>
      </c>
      <c r="M25" s="23">
        <v>960</v>
      </c>
      <c r="N25" s="43">
        <f t="shared" si="8"/>
        <v>15043.2</v>
      </c>
      <c r="O25" s="29">
        <v>33.145</v>
      </c>
      <c r="P25" s="44">
        <f t="shared" si="5"/>
        <v>44564.44685</v>
      </c>
      <c r="Q25" s="43">
        <v>2.86</v>
      </c>
      <c r="R25" s="43">
        <v>4.04</v>
      </c>
      <c r="S25" s="30">
        <v>6346.9</v>
      </c>
      <c r="T25" s="43">
        <v>695.7</v>
      </c>
      <c r="U25" s="43">
        <v>0.03</v>
      </c>
      <c r="V25" s="43">
        <v>0.00328</v>
      </c>
      <c r="W25" s="44">
        <f t="shared" si="9"/>
        <v>327.04857000000004</v>
      </c>
      <c r="X25" s="44">
        <f t="shared" si="2"/>
        <v>2146.3736400000003</v>
      </c>
      <c r="Y25" s="45">
        <v>5.66</v>
      </c>
      <c r="Z25" s="46">
        <v>4</v>
      </c>
    </row>
    <row r="26" spans="1:26" ht="17.25" customHeight="1" thickBot="1">
      <c r="A26" s="15" t="s">
        <v>16</v>
      </c>
      <c r="B26" s="16" t="s">
        <v>18</v>
      </c>
      <c r="C26" s="38">
        <v>270</v>
      </c>
      <c r="D26" s="38">
        <v>284</v>
      </c>
      <c r="E26" s="38">
        <v>71</v>
      </c>
      <c r="F26" s="38">
        <v>75</v>
      </c>
      <c r="G26" s="40">
        <f t="shared" si="0"/>
        <v>199</v>
      </c>
      <c r="H26" s="28">
        <v>86.5</v>
      </c>
      <c r="I26" s="41">
        <v>95.75</v>
      </c>
      <c r="J26" s="22">
        <f t="shared" si="1"/>
        <v>8282.375</v>
      </c>
      <c r="K26" s="39">
        <v>106.38000000000001</v>
      </c>
      <c r="L26" s="22">
        <f t="shared" si="7"/>
        <v>1666.9746000000002</v>
      </c>
      <c r="M26" s="23">
        <v>1253</v>
      </c>
      <c r="N26" s="43">
        <f t="shared" si="8"/>
        <v>19634.51</v>
      </c>
      <c r="O26" s="29">
        <v>39.324</v>
      </c>
      <c r="P26" s="44">
        <f t="shared" si="5"/>
        <v>52872.297719999995</v>
      </c>
      <c r="Q26" s="43">
        <v>2.43</v>
      </c>
      <c r="R26" s="43">
        <v>3.61</v>
      </c>
      <c r="S26" s="30">
        <v>4181.9</v>
      </c>
      <c r="T26" s="43">
        <v>1414</v>
      </c>
      <c r="U26" s="43">
        <v>0.029</v>
      </c>
      <c r="V26" s="43">
        <v>0.00979</v>
      </c>
      <c r="W26" s="44">
        <f t="shared" si="9"/>
        <v>642.56402</v>
      </c>
      <c r="X26" s="44">
        <f t="shared" si="2"/>
        <v>3547.0190000000002</v>
      </c>
      <c r="Y26" s="45">
        <v>5.05</v>
      </c>
      <c r="Z26" s="46">
        <v>3.4</v>
      </c>
    </row>
    <row r="27" spans="1:26" ht="17.25" customHeight="1" thickBot="1">
      <c r="A27" s="15" t="s">
        <v>16</v>
      </c>
      <c r="B27" s="16" t="s">
        <v>19</v>
      </c>
      <c r="C27" s="38">
        <v>150</v>
      </c>
      <c r="D27" s="38">
        <v>148</v>
      </c>
      <c r="E27" s="38">
        <v>139</v>
      </c>
      <c r="F27" s="38">
        <v>139</v>
      </c>
      <c r="G27" s="40">
        <f t="shared" si="0"/>
        <v>11</v>
      </c>
      <c r="H27" s="28">
        <v>91.19</v>
      </c>
      <c r="I27" s="41">
        <v>201.41</v>
      </c>
      <c r="J27" s="22">
        <f t="shared" si="1"/>
        <v>18366.5779</v>
      </c>
      <c r="K27" s="39">
        <v>335.45</v>
      </c>
      <c r="L27" s="22">
        <f t="shared" si="7"/>
        <v>5256.501499999999</v>
      </c>
      <c r="M27" s="23">
        <v>474</v>
      </c>
      <c r="N27" s="43">
        <f t="shared" si="8"/>
        <v>7427.58</v>
      </c>
      <c r="O27" s="29">
        <v>18.876</v>
      </c>
      <c r="P27" s="44">
        <f t="shared" si="5"/>
        <v>25379.348280000002</v>
      </c>
      <c r="Q27" s="43">
        <v>2.86</v>
      </c>
      <c r="R27" s="43">
        <v>4.04</v>
      </c>
      <c r="S27" s="30">
        <v>3911.5</v>
      </c>
      <c r="T27" s="43">
        <v>460.2</v>
      </c>
      <c r="U27" s="43">
        <v>0.03</v>
      </c>
      <c r="V27" s="43">
        <v>0.00353</v>
      </c>
      <c r="W27" s="44">
        <f t="shared" si="9"/>
        <v>216.34001999999998</v>
      </c>
      <c r="X27" s="44">
        <f t="shared" si="2"/>
        <v>1258.96914</v>
      </c>
      <c r="Y27" s="45">
        <v>5.66</v>
      </c>
      <c r="Z27" s="46">
        <v>4</v>
      </c>
    </row>
    <row r="28" spans="1:26" ht="17.25" customHeight="1" thickBot="1">
      <c r="A28" s="17" t="s">
        <v>16</v>
      </c>
      <c r="B28" s="18" t="s">
        <v>20</v>
      </c>
      <c r="C28" s="38">
        <v>226</v>
      </c>
      <c r="D28" s="38">
        <v>233</v>
      </c>
      <c r="E28" s="38">
        <v>186</v>
      </c>
      <c r="F28" s="38">
        <v>190</v>
      </c>
      <c r="G28" s="40">
        <f t="shared" si="0"/>
        <v>40</v>
      </c>
      <c r="H28" s="28">
        <v>92.57</v>
      </c>
      <c r="I28" s="41">
        <v>235.07</v>
      </c>
      <c r="J28" s="26">
        <f t="shared" si="1"/>
        <v>21760.4299</v>
      </c>
      <c r="K28" s="39">
        <v>375.32</v>
      </c>
      <c r="L28" s="22">
        <f t="shared" si="7"/>
        <v>5881.2644</v>
      </c>
      <c r="M28" s="23">
        <v>443</v>
      </c>
      <c r="N28" s="43">
        <f t="shared" si="8"/>
        <v>6941.81</v>
      </c>
      <c r="O28" s="29">
        <v>19.676</v>
      </c>
      <c r="P28" s="44">
        <f t="shared" si="5"/>
        <v>26454.972279999998</v>
      </c>
      <c r="Q28" s="51">
        <v>2.86</v>
      </c>
      <c r="R28" s="51">
        <v>4.04</v>
      </c>
      <c r="S28" s="30">
        <v>5485.5</v>
      </c>
      <c r="T28" s="51">
        <v>817.7</v>
      </c>
      <c r="U28" s="51">
        <v>0.03</v>
      </c>
      <c r="V28" s="51">
        <v>0.00447</v>
      </c>
      <c r="W28" s="44">
        <f t="shared" si="9"/>
        <v>384.40076999999997</v>
      </c>
      <c r="X28" s="52">
        <f t="shared" si="2"/>
        <v>2270.8346699999997</v>
      </c>
      <c r="Y28" s="45">
        <v>5.66</v>
      </c>
      <c r="Z28" s="46">
        <v>4</v>
      </c>
    </row>
    <row r="29" spans="1:26" ht="17.25" customHeight="1" thickBot="1">
      <c r="A29" s="19" t="s">
        <v>16</v>
      </c>
      <c r="B29" s="20" t="s">
        <v>21</v>
      </c>
      <c r="C29" s="38">
        <v>199</v>
      </c>
      <c r="D29" s="38">
        <v>202</v>
      </c>
      <c r="E29" s="38">
        <v>172</v>
      </c>
      <c r="F29" s="38">
        <v>172</v>
      </c>
      <c r="G29" s="40">
        <f t="shared" si="0"/>
        <v>27</v>
      </c>
      <c r="H29" s="28">
        <v>93.36</v>
      </c>
      <c r="I29" s="41">
        <v>228.17999999999998</v>
      </c>
      <c r="J29" s="27">
        <f t="shared" si="1"/>
        <v>21302.884799999996</v>
      </c>
      <c r="K29" s="39">
        <v>376.33</v>
      </c>
      <c r="L29" s="22">
        <f t="shared" si="7"/>
        <v>5897.0911</v>
      </c>
      <c r="M29" s="23">
        <v>720</v>
      </c>
      <c r="N29" s="43">
        <f t="shared" si="8"/>
        <v>11282.4</v>
      </c>
      <c r="O29" s="29">
        <v>22.897</v>
      </c>
      <c r="P29" s="44">
        <f t="shared" si="5"/>
        <v>30785.70341</v>
      </c>
      <c r="Q29" s="43">
        <v>2.8</v>
      </c>
      <c r="R29" s="43">
        <v>3.99</v>
      </c>
      <c r="S29" s="30">
        <v>4670</v>
      </c>
      <c r="T29" s="43">
        <v>468.6</v>
      </c>
      <c r="U29" s="43">
        <v>0.03</v>
      </c>
      <c r="V29" s="43">
        <v>0.00301</v>
      </c>
      <c r="W29" s="44">
        <f t="shared" si="9"/>
        <v>220.28886</v>
      </c>
      <c r="X29" s="44">
        <f t="shared" si="2"/>
        <v>1312.45488</v>
      </c>
      <c r="Y29" s="45">
        <v>5.59</v>
      </c>
      <c r="Z29" s="46">
        <v>3.92</v>
      </c>
    </row>
    <row r="30" spans="1:26" ht="12.75">
      <c r="A30" s="5"/>
      <c r="B30" s="5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</sheetData>
  <sheetProtection/>
  <mergeCells count="3">
    <mergeCell ref="A2:Z2"/>
    <mergeCell ref="A1:J1"/>
    <mergeCell ref="AA19:AB19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2016-08-11T08:54:52Z</cp:lastPrinted>
  <dcterms:created xsi:type="dcterms:W3CDTF">2012-09-26T11:06:49Z</dcterms:created>
  <dcterms:modified xsi:type="dcterms:W3CDTF">2016-11-23T07:58:07Z</dcterms:modified>
  <cp:category/>
  <cp:version/>
  <cp:contentType/>
  <cp:contentStatus/>
</cp:coreProperties>
</file>