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9150" activeTab="0"/>
  </bookViews>
  <sheets>
    <sheet name="август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<sst xmlns="http://schemas.openxmlformats.org/spreadsheetml/2006/main" count="55" uniqueCount="47">
  <si>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</si>
  <si>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</si>
  <si>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</si>
  <si>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</si>
  <si>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</si>
  <si>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</si>
  <si>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</si>
  <si>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</si>
  <si>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</si>
  <si>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</si>
  <si>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</si>
  <si>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</si>
  <si>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</si>
  <si>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</si>
  <si>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</si>
  <si>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</si>
  <si>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Учебная 7</t>
  </si>
  <si>
    <t>Александровка 2</t>
  </si>
  <si>
    <t>ср. мес
 t</t>
  </si>
  <si>
    <t xml:space="preserve">итого 
м3
</t>
  </si>
  <si>
    <t xml:space="preserve">Адрес
</t>
  </si>
  <si>
    <t>Хильченко И.И.</t>
  </si>
  <si>
    <t>Утверждаю: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</si>
  <si>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</si>
  <si>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</si>
  <si>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</si>
  <si>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</si>
  <si>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</si>
  <si>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</si>
  <si>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</si>
  <si>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</si>
  <si>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</si>
  <si>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</si>
  <si>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</si>
  <si>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 xml:space="preserve">цена
1 м3
горячей воды.
</t>
  </si>
  <si>
    <t xml:space="preserve">Тариф Гкал /пр.РЭК/
</t>
  </si>
  <si>
    <t xml:space="preserve">ГВС
тн
</t>
  </si>
  <si>
    <t xml:space="preserve">тн*t=
Гкал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</si>
  <si>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</si>
  <si>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</si>
  <si>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</si>
  <si>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Карачарово 1А-ГВС</t>
  </si>
  <si>
    <t>Карачарово 1Б-ГВС</t>
  </si>
  <si>
    <t>Карачарово 3-ГВС</t>
  </si>
  <si>
    <t xml:space="preserve">Баскакова 14 </t>
  </si>
  <si>
    <t xml:space="preserve">Расчет  Гкал и стоимости  1 м3 горячей воды  по ИПУ за </t>
  </si>
  <si>
    <t>август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</si>
</sst>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65" fontId="27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3" fillId="0" borderId="12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3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U168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16.625" style="19" customWidth="1"/>
    <col min="2" max="2" width="9.00390625" style="19" customWidth="1"/>
    <col min="3" max="3" width="7.625" style="19" customWidth="1"/>
    <col min="4" max="4" width="8.875" style="19" customWidth="1"/>
    <col min="5" max="5" width="7.625" style="19" customWidth="1"/>
    <col min="6" max="6" width="6.75390625" style="19" customWidth="1"/>
    <col min="7" max="7" width="7.125" style="19" customWidth="1"/>
    <col min="8" max="8" width="7.625" style="19" customWidth="1"/>
    <col min="9" max="9" width="7.75390625" style="19" customWidth="1"/>
    <col min="10" max="10" width="9.125" style="19" customWidth="1"/>
    <col min="11" max="11" width="8.625" style="19" customWidth="1"/>
    <col min="12" max="12" width="8.25390625" style="19" customWidth="1"/>
    <col min="13" max="14" width="8.625" style="19" customWidth="1"/>
    <col min="15" max="15" width="7.00390625" style="19" customWidth="1"/>
    <col min="16" max="16" width="8.375" style="19" customWidth="1"/>
    <col min="17" max="17" width="8.875" style="19" customWidth="1"/>
    <col min="18" max="18" width="7.25390625" style="20" customWidth="1"/>
    <col min="19" max="19" width="6.875" style="19" customWidth="1"/>
    <col min="20" max="20" width="7.00390625" style="19" customWidth="1"/>
    <col min="21" max="16384" width="9.125" style="19" customWidth="1"/>
  </cols>
  <sheetData>
    <row r="1" spans="1:18" s="17" customFormat="1" ht="37.5" customHeight="1">
      <c r="A1" s="7" t="s">
        <v>31</v>
      </c>
      <c r="B1" s="7"/>
      <c r="C1" s="7"/>
      <c r="D1" s="7"/>
      <c r="E1" s="7"/>
      <c r="F1" s="8"/>
      <c r="G1" s="9"/>
      <c r="H1" s="10" t="s">
        <v>46</v>
      </c>
      <c r="I1" s="11">
        <v>2015</v>
      </c>
      <c r="J1" s="9"/>
      <c r="K1" s="9" t="s">
        <v>22</v>
      </c>
      <c r="L1" s="9"/>
      <c r="M1" s="9"/>
      <c r="N1" s="9"/>
      <c r="O1" s="9"/>
      <c r="P1" s="9" t="s">
        <v>21</v>
      </c>
      <c r="Q1" s="9"/>
      <c r="R1" s="9"/>
    </row>
    <row r="2" spans="1:18" s="17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4"/>
      <c r="R2" s="18"/>
    </row>
    <row r="3" spans="1:18" s="17" customFormat="1" ht="25.5" customHeight="1">
      <c r="A3" s="72" t="s">
        <v>20</v>
      </c>
      <c r="B3" s="64" t="s">
        <v>25</v>
      </c>
      <c r="C3" s="64" t="s">
        <v>26</v>
      </c>
      <c r="D3" s="64" t="s">
        <v>19</v>
      </c>
      <c r="E3" s="64" t="s">
        <v>18</v>
      </c>
      <c r="F3" s="64" t="s">
        <v>27</v>
      </c>
      <c r="G3" s="74" t="s">
        <v>32</v>
      </c>
      <c r="H3" s="74" t="s">
        <v>29</v>
      </c>
      <c r="I3" s="64" t="s">
        <v>35</v>
      </c>
      <c r="J3" s="64" t="s">
        <v>23</v>
      </c>
      <c r="K3" s="64" t="s">
        <v>28</v>
      </c>
      <c r="L3" s="81" t="s">
        <v>24</v>
      </c>
      <c r="M3" s="64" t="s">
        <v>30</v>
      </c>
      <c r="N3" s="83" t="s">
        <v>33</v>
      </c>
      <c r="O3" s="63"/>
      <c r="P3" s="66"/>
      <c r="Q3" s="62"/>
      <c r="R3" s="76"/>
    </row>
    <row r="4" spans="1:18" s="17" customFormat="1" ht="70.5" customHeight="1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82"/>
      <c r="M4" s="70"/>
      <c r="N4" s="84"/>
      <c r="O4" s="80"/>
      <c r="P4" s="67"/>
      <c r="Q4" s="75"/>
      <c r="R4" s="77"/>
    </row>
    <row r="5" spans="1:18" s="5" customFormat="1" ht="10.5" customHeight="1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4"/>
      <c r="P5" s="4"/>
      <c r="Q5" s="4"/>
      <c r="R5" s="4"/>
    </row>
    <row r="6" spans="1:20" s="17" customFormat="1" ht="12.75">
      <c r="A6" s="1" t="s">
        <v>0</v>
      </c>
      <c r="B6" s="53">
        <v>557.606</v>
      </c>
      <c r="C6" s="1">
        <v>0</v>
      </c>
      <c r="D6" s="51">
        <f aca="true" t="shared" si="0" ref="D6:D24">B6+C6</f>
        <v>557.606</v>
      </c>
      <c r="E6" s="54">
        <v>0.06312</v>
      </c>
      <c r="F6" s="55">
        <f aca="true" t="shared" si="1" ref="F6:F24">D6*E6</f>
        <v>35.196090719999994</v>
      </c>
      <c r="G6" s="55">
        <f aca="true" t="shared" si="2" ref="G6:G24">B6*15.6/1280.5</f>
        <v>6.793169543147208</v>
      </c>
      <c r="H6" s="55">
        <f aca="true" t="shared" si="3" ref="H6:H24">C6*15.21/1280.5</f>
        <v>0</v>
      </c>
      <c r="I6" s="55">
        <v>1280.5</v>
      </c>
      <c r="J6" s="1">
        <f>N6*I6</f>
        <v>81921.4851</v>
      </c>
      <c r="K6" s="51">
        <f aca="true" t="shared" si="4" ref="K6:K24">D6</f>
        <v>557.606</v>
      </c>
      <c r="L6" s="56">
        <f aca="true" t="shared" si="5" ref="L6:L24">N6*I6/D6</f>
        <v>146.916434005373</v>
      </c>
      <c r="M6" s="46">
        <v>57.183</v>
      </c>
      <c r="N6" s="55">
        <f aca="true" t="shared" si="6" ref="N6:N24">G6+H6+M6</f>
        <v>63.97616954314721</v>
      </c>
      <c r="O6" s="37"/>
      <c r="P6" s="22"/>
      <c r="Q6" s="22"/>
      <c r="R6" s="23"/>
      <c r="T6" s="18"/>
    </row>
    <row r="7" spans="1:20" s="17" customFormat="1" ht="12.75">
      <c r="A7" s="1" t="s">
        <v>17</v>
      </c>
      <c r="B7" s="53">
        <v>44.968</v>
      </c>
      <c r="C7" s="1">
        <v>84</v>
      </c>
      <c r="D7" s="51">
        <f t="shared" si="0"/>
        <v>128.96800000000002</v>
      </c>
      <c r="E7" s="54">
        <v>0.0621</v>
      </c>
      <c r="F7" s="55">
        <f t="shared" si="1"/>
        <v>8.008912800000001</v>
      </c>
      <c r="G7" s="55">
        <f t="shared" si="2"/>
        <v>0.5478335025380711</v>
      </c>
      <c r="H7" s="55">
        <f t="shared" si="3"/>
        <v>0.997766497461929</v>
      </c>
      <c r="I7" s="55">
        <v>1280.5</v>
      </c>
      <c r="J7" s="1">
        <f aca="true" t="shared" si="7" ref="J7:J24">N7*I7</f>
        <v>21301.8858</v>
      </c>
      <c r="K7" s="51">
        <f t="shared" si="4"/>
        <v>128.96800000000002</v>
      </c>
      <c r="L7" s="56">
        <f t="shared" si="5"/>
        <v>165.17187054152967</v>
      </c>
      <c r="M7" s="46">
        <v>15.09</v>
      </c>
      <c r="N7" s="55">
        <f t="shared" si="6"/>
        <v>16.6356</v>
      </c>
      <c r="O7" s="37"/>
      <c r="P7" s="22"/>
      <c r="Q7" s="22"/>
      <c r="R7" s="23"/>
      <c r="T7" s="18"/>
    </row>
    <row r="8" spans="1:20" s="17" customFormat="1" ht="12.75">
      <c r="A8" s="1" t="s">
        <v>1</v>
      </c>
      <c r="B8" s="53">
        <v>23.549</v>
      </c>
      <c r="C8" s="1">
        <v>658</v>
      </c>
      <c r="D8" s="51">
        <f t="shared" si="0"/>
        <v>681.549</v>
      </c>
      <c r="E8" s="54">
        <v>0.0586</v>
      </c>
      <c r="F8" s="55">
        <f t="shared" si="1"/>
        <v>39.9387714</v>
      </c>
      <c r="G8" s="55">
        <f t="shared" si="2"/>
        <v>0.2868913705583756</v>
      </c>
      <c r="H8" s="55">
        <f t="shared" si="3"/>
        <v>7.815837563451777</v>
      </c>
      <c r="I8" s="55">
        <v>1280.5</v>
      </c>
      <c r="J8" s="1">
        <f t="shared" si="7"/>
        <v>111952.48739999998</v>
      </c>
      <c r="K8" s="51">
        <f t="shared" si="4"/>
        <v>681.549</v>
      </c>
      <c r="L8" s="56">
        <f t="shared" si="5"/>
        <v>164.26183209130963</v>
      </c>
      <c r="M8" s="46">
        <v>79.326</v>
      </c>
      <c r="N8" s="55">
        <f t="shared" si="6"/>
        <v>87.42872893401014</v>
      </c>
      <c r="O8" s="37"/>
      <c r="P8" s="22"/>
      <c r="Q8" s="22"/>
      <c r="R8" s="23"/>
      <c r="T8" s="18"/>
    </row>
    <row r="9" spans="1:20" s="17" customFormat="1" ht="12.75">
      <c r="A9" s="1" t="s">
        <v>2</v>
      </c>
      <c r="B9" s="53">
        <v>12.264</v>
      </c>
      <c r="C9" s="1">
        <v>530</v>
      </c>
      <c r="D9" s="51">
        <f t="shared" si="0"/>
        <v>542.264</v>
      </c>
      <c r="E9" s="54">
        <v>0.0571</v>
      </c>
      <c r="F9" s="55">
        <f t="shared" si="1"/>
        <v>30.9632744</v>
      </c>
      <c r="G9" s="55">
        <f t="shared" si="2"/>
        <v>0.14940913705583755</v>
      </c>
      <c r="H9" s="55">
        <f t="shared" si="3"/>
        <v>6.295431472081218</v>
      </c>
      <c r="I9" s="55">
        <v>1280.5</v>
      </c>
      <c r="J9" s="1">
        <f t="shared" si="7"/>
        <v>74838.61839999999</v>
      </c>
      <c r="K9" s="51">
        <f t="shared" si="4"/>
        <v>542.264</v>
      </c>
      <c r="L9" s="56">
        <f t="shared" si="5"/>
        <v>138.0114084652494</v>
      </c>
      <c r="M9" s="46">
        <v>52</v>
      </c>
      <c r="N9" s="55">
        <f t="shared" si="6"/>
        <v>58.44484060913705</v>
      </c>
      <c r="O9" s="37"/>
      <c r="P9" s="22"/>
      <c r="Q9" s="22"/>
      <c r="R9" s="23"/>
      <c r="T9" s="18"/>
    </row>
    <row r="10" spans="1:20" s="17" customFormat="1" ht="12.75">
      <c r="A10" s="1" t="s">
        <v>3</v>
      </c>
      <c r="B10" s="53">
        <v>452.715</v>
      </c>
      <c r="C10" s="1">
        <v>0</v>
      </c>
      <c r="D10" s="51">
        <f t="shared" si="0"/>
        <v>452.715</v>
      </c>
      <c r="E10" s="54">
        <v>0.062</v>
      </c>
      <c r="F10" s="55">
        <f t="shared" si="1"/>
        <v>28.06833</v>
      </c>
      <c r="G10" s="55">
        <f t="shared" si="2"/>
        <v>5.51530964467005</v>
      </c>
      <c r="H10" s="55">
        <f t="shared" si="3"/>
        <v>0</v>
      </c>
      <c r="I10" s="55">
        <v>1280.5</v>
      </c>
      <c r="J10" s="1">
        <f t="shared" si="7"/>
        <v>75866.18</v>
      </c>
      <c r="K10" s="51">
        <f t="shared" si="4"/>
        <v>452.715</v>
      </c>
      <c r="L10" s="56">
        <f t="shared" si="5"/>
        <v>167.58044244171276</v>
      </c>
      <c r="M10" s="46">
        <v>53.732</v>
      </c>
      <c r="N10" s="55">
        <f t="shared" si="6"/>
        <v>59.24730964467005</v>
      </c>
      <c r="O10" s="37"/>
      <c r="P10" s="22"/>
      <c r="Q10" s="22"/>
      <c r="R10" s="23"/>
      <c r="T10" s="18"/>
    </row>
    <row r="11" spans="1:20" s="17" customFormat="1" ht="12.75">
      <c r="A11" s="1" t="s">
        <v>4</v>
      </c>
      <c r="B11" s="53">
        <v>401.492</v>
      </c>
      <c r="C11" s="1">
        <v>0</v>
      </c>
      <c r="D11" s="51">
        <f t="shared" si="0"/>
        <v>401.492</v>
      </c>
      <c r="E11" s="54">
        <v>0.0625</v>
      </c>
      <c r="F11" s="55">
        <f t="shared" si="1"/>
        <v>25.09325</v>
      </c>
      <c r="G11" s="55">
        <f t="shared" si="2"/>
        <v>4.8912730964467</v>
      </c>
      <c r="H11" s="55">
        <f t="shared" si="3"/>
        <v>0</v>
      </c>
      <c r="I11" s="55">
        <v>1280.5</v>
      </c>
      <c r="J11" s="1">
        <f t="shared" si="7"/>
        <v>67042.20770000001</v>
      </c>
      <c r="K11" s="51">
        <f t="shared" si="4"/>
        <v>401.492</v>
      </c>
      <c r="L11" s="56">
        <f t="shared" si="5"/>
        <v>166.9826738764409</v>
      </c>
      <c r="M11" s="46">
        <v>47.465</v>
      </c>
      <c r="N11" s="55">
        <f t="shared" si="6"/>
        <v>52.35627309644671</v>
      </c>
      <c r="O11" s="37"/>
      <c r="P11" s="22"/>
      <c r="Q11" s="22"/>
      <c r="R11" s="23"/>
      <c r="T11" s="18"/>
    </row>
    <row r="12" spans="1:20" s="17" customFormat="1" ht="12.75">
      <c r="A12" s="1" t="s">
        <v>5</v>
      </c>
      <c r="B12" s="53">
        <v>411.007</v>
      </c>
      <c r="C12" s="1">
        <v>0</v>
      </c>
      <c r="D12" s="51">
        <f t="shared" si="0"/>
        <v>411.007</v>
      </c>
      <c r="E12" s="54">
        <v>0.0634</v>
      </c>
      <c r="F12" s="55">
        <f t="shared" si="1"/>
        <v>26.0578438</v>
      </c>
      <c r="G12" s="55">
        <f t="shared" si="2"/>
        <v>5.007191878172589</v>
      </c>
      <c r="H12" s="55">
        <f t="shared" si="3"/>
        <v>0</v>
      </c>
      <c r="I12" s="55">
        <v>1280.5</v>
      </c>
      <c r="J12" s="1">
        <f t="shared" si="7"/>
        <v>70603.17420000001</v>
      </c>
      <c r="K12" s="51">
        <f t="shared" si="4"/>
        <v>411.007</v>
      </c>
      <c r="L12" s="56">
        <f t="shared" si="5"/>
        <v>171.78095312245293</v>
      </c>
      <c r="M12" s="46">
        <v>50.13</v>
      </c>
      <c r="N12" s="55">
        <f t="shared" si="6"/>
        <v>55.137191878172594</v>
      </c>
      <c r="O12" s="37"/>
      <c r="P12" s="22"/>
      <c r="Q12" s="22"/>
      <c r="R12" s="23"/>
      <c r="T12" s="18"/>
    </row>
    <row r="13" spans="1:20" s="17" customFormat="1" ht="12.75">
      <c r="A13" s="1" t="s">
        <v>44</v>
      </c>
      <c r="B13" s="53">
        <v>70.313</v>
      </c>
      <c r="C13" s="1">
        <v>587</v>
      </c>
      <c r="D13" s="51">
        <f t="shared" si="0"/>
        <v>657.313</v>
      </c>
      <c r="E13" s="54">
        <v>0.0621</v>
      </c>
      <c r="F13" s="55">
        <f t="shared" si="1"/>
        <v>40.8191373</v>
      </c>
      <c r="G13" s="55">
        <f t="shared" si="2"/>
        <v>0.856605076142132</v>
      </c>
      <c r="H13" s="55">
        <f t="shared" si="3"/>
        <v>6.97248730964467</v>
      </c>
      <c r="I13" s="55">
        <v>1280.5</v>
      </c>
      <c r="J13" s="1">
        <f t="shared" si="7"/>
        <v>112465.15280000001</v>
      </c>
      <c r="K13" s="51">
        <f t="shared" si="4"/>
        <v>657.313</v>
      </c>
      <c r="L13" s="56">
        <f t="shared" si="5"/>
        <v>171.09832423822442</v>
      </c>
      <c r="M13" s="46">
        <v>80</v>
      </c>
      <c r="N13" s="55">
        <f t="shared" si="6"/>
        <v>87.82909238578681</v>
      </c>
      <c r="O13" s="37"/>
      <c r="P13" s="22"/>
      <c r="Q13" s="22"/>
      <c r="R13" s="23"/>
      <c r="T13" s="18"/>
    </row>
    <row r="14" spans="1:20" s="17" customFormat="1" ht="12.75">
      <c r="A14" s="1" t="s">
        <v>6</v>
      </c>
      <c r="B14" s="53">
        <v>292.545</v>
      </c>
      <c r="C14" s="1">
        <v>0</v>
      </c>
      <c r="D14" s="51">
        <f t="shared" si="0"/>
        <v>292.545</v>
      </c>
      <c r="E14" s="54">
        <v>0.0622</v>
      </c>
      <c r="F14" s="55">
        <f t="shared" si="1"/>
        <v>18.196299</v>
      </c>
      <c r="G14" s="55">
        <f t="shared" si="2"/>
        <v>3.564</v>
      </c>
      <c r="H14" s="55">
        <f t="shared" si="3"/>
        <v>0</v>
      </c>
      <c r="I14" s="55">
        <v>1280.5</v>
      </c>
      <c r="J14" s="1">
        <f t="shared" si="7"/>
        <v>57621.21950000001</v>
      </c>
      <c r="K14" s="51">
        <f t="shared" si="4"/>
        <v>292.545</v>
      </c>
      <c r="L14" s="56">
        <f t="shared" si="5"/>
        <v>196.96531986531988</v>
      </c>
      <c r="M14" s="46">
        <v>41.435</v>
      </c>
      <c r="N14" s="55">
        <f t="shared" si="6"/>
        <v>44.999</v>
      </c>
      <c r="O14" s="37"/>
      <c r="P14" s="22"/>
      <c r="Q14" s="22"/>
      <c r="R14" s="23"/>
      <c r="T14" s="18"/>
    </row>
    <row r="15" spans="1:20" s="17" customFormat="1" ht="12.75">
      <c r="A15" s="1" t="s">
        <v>7</v>
      </c>
      <c r="B15" s="53">
        <v>295.358</v>
      </c>
      <c r="C15" s="1">
        <v>0</v>
      </c>
      <c r="D15" s="51">
        <f t="shared" si="0"/>
        <v>295.358</v>
      </c>
      <c r="E15" s="54">
        <v>0.0581</v>
      </c>
      <c r="F15" s="55">
        <f t="shared" si="1"/>
        <v>17.1602998</v>
      </c>
      <c r="G15" s="55">
        <f t="shared" si="2"/>
        <v>3.598270050761421</v>
      </c>
      <c r="H15" s="55">
        <f t="shared" si="3"/>
        <v>0</v>
      </c>
      <c r="I15" s="55">
        <v>1280.5</v>
      </c>
      <c r="J15" s="1">
        <f t="shared" si="7"/>
        <v>42382.3348</v>
      </c>
      <c r="K15" s="51">
        <f t="shared" si="4"/>
        <v>295.358</v>
      </c>
      <c r="L15" s="56">
        <f t="shared" si="5"/>
        <v>143.4947920828283</v>
      </c>
      <c r="M15" s="46">
        <v>29.5</v>
      </c>
      <c r="N15" s="55">
        <f t="shared" si="6"/>
        <v>33.09827005076142</v>
      </c>
      <c r="O15" s="37"/>
      <c r="P15" s="22"/>
      <c r="Q15" s="22"/>
      <c r="R15" s="23"/>
      <c r="T15" s="18"/>
    </row>
    <row r="16" spans="1:20" s="17" customFormat="1" ht="12.75">
      <c r="A16" s="1" t="s">
        <v>8</v>
      </c>
      <c r="B16" s="53">
        <v>753.079</v>
      </c>
      <c r="C16" s="1">
        <v>0</v>
      </c>
      <c r="D16" s="51">
        <f t="shared" si="0"/>
        <v>753.079</v>
      </c>
      <c r="E16" s="54">
        <v>0.0597</v>
      </c>
      <c r="F16" s="55">
        <f t="shared" si="1"/>
        <v>44.9588163</v>
      </c>
      <c r="G16" s="55">
        <f t="shared" si="2"/>
        <v>9.174566497461928</v>
      </c>
      <c r="H16" s="55">
        <f t="shared" si="3"/>
        <v>0</v>
      </c>
      <c r="I16" s="55">
        <v>1280.5</v>
      </c>
      <c r="J16" s="1">
        <f t="shared" si="7"/>
        <v>121543.22439999999</v>
      </c>
      <c r="K16" s="51">
        <f t="shared" si="4"/>
        <v>753.079</v>
      </c>
      <c r="L16" s="56">
        <f t="shared" si="5"/>
        <v>161.39505204633247</v>
      </c>
      <c r="M16" s="46">
        <v>85.744</v>
      </c>
      <c r="N16" s="55">
        <f t="shared" si="6"/>
        <v>94.91856649746192</v>
      </c>
      <c r="O16" s="37"/>
      <c r="P16" s="22"/>
      <c r="Q16" s="22"/>
      <c r="R16" s="23"/>
      <c r="T16" s="18"/>
    </row>
    <row r="17" spans="1:20" s="17" customFormat="1" ht="12.75">
      <c r="A17" s="1" t="s">
        <v>9</v>
      </c>
      <c r="B17" s="53">
        <v>437.17</v>
      </c>
      <c r="C17" s="1">
        <v>0</v>
      </c>
      <c r="D17" s="51">
        <f t="shared" si="0"/>
        <v>437.17</v>
      </c>
      <c r="E17" s="54">
        <v>0.0568</v>
      </c>
      <c r="F17" s="55">
        <f t="shared" si="1"/>
        <v>24.831256000000003</v>
      </c>
      <c r="G17" s="55">
        <f t="shared" si="2"/>
        <v>5.325928934010152</v>
      </c>
      <c r="H17" s="55">
        <f t="shared" si="3"/>
        <v>0</v>
      </c>
      <c r="I17" s="55">
        <v>1280.5</v>
      </c>
      <c r="J17" s="1">
        <f t="shared" si="7"/>
        <v>52769.314</v>
      </c>
      <c r="K17" s="51">
        <f t="shared" si="4"/>
        <v>437.17</v>
      </c>
      <c r="L17" s="56">
        <f t="shared" si="5"/>
        <v>120.70662213784111</v>
      </c>
      <c r="M17" s="46">
        <v>35.884</v>
      </c>
      <c r="N17" s="55">
        <f t="shared" si="6"/>
        <v>41.20992893401015</v>
      </c>
      <c r="O17" s="37"/>
      <c r="P17" s="22"/>
      <c r="Q17" s="22"/>
      <c r="R17" s="23"/>
      <c r="T17" s="18"/>
    </row>
    <row r="18" spans="1:20" s="17" customFormat="1" ht="12.75">
      <c r="A18" s="1" t="s">
        <v>16</v>
      </c>
      <c r="B18" s="53">
        <v>171.775</v>
      </c>
      <c r="C18" s="1">
        <v>0</v>
      </c>
      <c r="D18" s="51">
        <f t="shared" si="0"/>
        <v>171.775</v>
      </c>
      <c r="E18" s="54">
        <v>0.0444</v>
      </c>
      <c r="F18" s="55">
        <f t="shared" si="1"/>
        <v>7.626810000000001</v>
      </c>
      <c r="G18" s="55">
        <f t="shared" si="2"/>
        <v>2.092690355329949</v>
      </c>
      <c r="H18" s="55">
        <f t="shared" si="3"/>
        <v>0</v>
      </c>
      <c r="I18" s="55">
        <v>1280.5</v>
      </c>
      <c r="J18" s="1">
        <f t="shared" si="7"/>
        <v>15963.597000000002</v>
      </c>
      <c r="K18" s="51">
        <f t="shared" si="4"/>
        <v>171.775</v>
      </c>
      <c r="L18" s="56">
        <f t="shared" si="5"/>
        <v>92.93318003201864</v>
      </c>
      <c r="M18" s="46">
        <v>10.374</v>
      </c>
      <c r="N18" s="55">
        <f t="shared" si="6"/>
        <v>12.46669035532995</v>
      </c>
      <c r="O18" s="37"/>
      <c r="P18" s="22"/>
      <c r="Q18" s="22"/>
      <c r="R18" s="23"/>
      <c r="T18" s="18"/>
    </row>
    <row r="19" spans="1:20" s="17" customFormat="1" ht="12.75">
      <c r="A19" s="1" t="s">
        <v>10</v>
      </c>
      <c r="B19" s="53">
        <v>305.578</v>
      </c>
      <c r="C19" s="1">
        <v>0</v>
      </c>
      <c r="D19" s="51">
        <f t="shared" si="0"/>
        <v>305.578</v>
      </c>
      <c r="E19" s="54">
        <v>0.0587</v>
      </c>
      <c r="F19" s="55">
        <f t="shared" si="1"/>
        <v>17.9374286</v>
      </c>
      <c r="G19" s="55">
        <f t="shared" si="2"/>
        <v>3.7227776649746187</v>
      </c>
      <c r="H19" s="55">
        <f t="shared" si="3"/>
        <v>0</v>
      </c>
      <c r="I19" s="55">
        <v>1280.5</v>
      </c>
      <c r="J19" s="1">
        <f t="shared" si="7"/>
        <v>39276.491799999996</v>
      </c>
      <c r="K19" s="51">
        <f t="shared" si="4"/>
        <v>305.578</v>
      </c>
      <c r="L19" s="56">
        <f t="shared" si="5"/>
        <v>128.5318046456224</v>
      </c>
      <c r="M19" s="46">
        <v>26.95</v>
      </c>
      <c r="N19" s="55">
        <f t="shared" si="6"/>
        <v>30.672777664974618</v>
      </c>
      <c r="O19" s="37"/>
      <c r="P19" s="22"/>
      <c r="Q19" s="22"/>
      <c r="R19" s="23"/>
      <c r="T19" s="18"/>
    </row>
    <row r="20" spans="1:20" s="17" customFormat="1" ht="12.75">
      <c r="A20" s="1" t="s">
        <v>11</v>
      </c>
      <c r="B20" s="53">
        <v>524.602</v>
      </c>
      <c r="C20" s="1">
        <v>0</v>
      </c>
      <c r="D20" s="51">
        <f t="shared" si="0"/>
        <v>524.602</v>
      </c>
      <c r="E20" s="54">
        <v>0.0617</v>
      </c>
      <c r="F20" s="55">
        <f t="shared" si="1"/>
        <v>32.367943399999994</v>
      </c>
      <c r="G20" s="55">
        <f t="shared" si="2"/>
        <v>6.391090355329949</v>
      </c>
      <c r="H20" s="55">
        <f t="shared" si="3"/>
        <v>0</v>
      </c>
      <c r="I20" s="55">
        <v>1280.5</v>
      </c>
      <c r="J20" s="1">
        <f t="shared" si="7"/>
        <v>79286.1147</v>
      </c>
      <c r="K20" s="51">
        <f t="shared" si="4"/>
        <v>524.602</v>
      </c>
      <c r="L20" s="56">
        <f t="shared" si="5"/>
        <v>151.13574614660257</v>
      </c>
      <c r="M20" s="46">
        <v>55.527</v>
      </c>
      <c r="N20" s="55">
        <f t="shared" si="6"/>
        <v>61.91809035532995</v>
      </c>
      <c r="O20" s="37"/>
      <c r="P20" s="22"/>
      <c r="Q20" s="22"/>
      <c r="R20" s="23"/>
      <c r="T20" s="18"/>
    </row>
    <row r="21" spans="1:20" s="17" customFormat="1" ht="12.75">
      <c r="A21" s="1" t="s">
        <v>12</v>
      </c>
      <c r="B21" s="53">
        <v>808.937</v>
      </c>
      <c r="C21" s="1">
        <v>0</v>
      </c>
      <c r="D21" s="51">
        <f t="shared" si="0"/>
        <v>808.937</v>
      </c>
      <c r="E21" s="54">
        <v>0.047</v>
      </c>
      <c r="F21" s="55">
        <f t="shared" si="1"/>
        <v>38.020039000000004</v>
      </c>
      <c r="G21" s="55">
        <f t="shared" si="2"/>
        <v>9.855070050761421</v>
      </c>
      <c r="H21" s="55">
        <f t="shared" si="3"/>
        <v>0</v>
      </c>
      <c r="I21" s="55">
        <v>1280.5</v>
      </c>
      <c r="J21" s="1">
        <f t="shared" si="7"/>
        <v>73829.87819999999</v>
      </c>
      <c r="K21" s="51">
        <f t="shared" si="4"/>
        <v>808.937</v>
      </c>
      <c r="L21" s="56">
        <f t="shared" si="5"/>
        <v>91.2677726448413</v>
      </c>
      <c r="M21" s="46">
        <v>47.802</v>
      </c>
      <c r="N21" s="55">
        <f t="shared" si="6"/>
        <v>57.65707005076142</v>
      </c>
      <c r="O21" s="37"/>
      <c r="P21" s="22"/>
      <c r="Q21" s="22"/>
      <c r="R21" s="23"/>
      <c r="T21" s="18"/>
    </row>
    <row r="22" spans="1:20" s="17" customFormat="1" ht="12.75">
      <c r="A22" s="1" t="s">
        <v>13</v>
      </c>
      <c r="B22" s="53">
        <v>299.047</v>
      </c>
      <c r="C22" s="1">
        <v>0</v>
      </c>
      <c r="D22" s="51">
        <f t="shared" si="0"/>
        <v>299.047</v>
      </c>
      <c r="E22" s="54">
        <v>0.0607</v>
      </c>
      <c r="F22" s="55">
        <f t="shared" si="1"/>
        <v>18.1521529</v>
      </c>
      <c r="G22" s="55">
        <f t="shared" si="2"/>
        <v>3.643212182741117</v>
      </c>
      <c r="H22" s="55">
        <f t="shared" si="3"/>
        <v>0</v>
      </c>
      <c r="I22" s="55">
        <v>1280.5</v>
      </c>
      <c r="J22" s="1">
        <f t="shared" si="7"/>
        <v>53144.8632</v>
      </c>
      <c r="K22" s="51">
        <f t="shared" si="4"/>
        <v>299.047</v>
      </c>
      <c r="L22" s="56">
        <f t="shared" si="5"/>
        <v>177.7140824017629</v>
      </c>
      <c r="M22" s="46">
        <v>37.86</v>
      </c>
      <c r="N22" s="55">
        <f t="shared" si="6"/>
        <v>41.503212182741116</v>
      </c>
      <c r="O22" s="37"/>
      <c r="P22" s="22"/>
      <c r="Q22" s="22"/>
      <c r="R22" s="23"/>
      <c r="T22" s="18"/>
    </row>
    <row r="23" spans="1:20" s="17" customFormat="1" ht="12.75">
      <c r="A23" s="1" t="s">
        <v>14</v>
      </c>
      <c r="B23" s="53">
        <v>380.695</v>
      </c>
      <c r="C23" s="1">
        <v>0</v>
      </c>
      <c r="D23" s="51">
        <f t="shared" si="0"/>
        <v>380.695</v>
      </c>
      <c r="E23" s="54">
        <v>0.0647</v>
      </c>
      <c r="F23" s="55">
        <f t="shared" si="1"/>
        <v>24.630966499999996</v>
      </c>
      <c r="G23" s="55">
        <f t="shared" si="2"/>
        <v>4.6379086294416245</v>
      </c>
      <c r="H23" s="55">
        <f t="shared" si="3"/>
        <v>0</v>
      </c>
      <c r="I23" s="55">
        <v>1280.5</v>
      </c>
      <c r="J23" s="1">
        <f t="shared" si="7"/>
        <v>71695.078</v>
      </c>
      <c r="K23" s="51">
        <f t="shared" si="4"/>
        <v>380.695</v>
      </c>
      <c r="L23" s="56">
        <f t="shared" si="5"/>
        <v>188.32681805644938</v>
      </c>
      <c r="M23" s="46">
        <v>51.352</v>
      </c>
      <c r="N23" s="55">
        <f t="shared" si="6"/>
        <v>55.98990862944162</v>
      </c>
      <c r="O23" s="37"/>
      <c r="P23" s="22"/>
      <c r="Q23" s="22"/>
      <c r="R23" s="23"/>
      <c r="T23" s="18"/>
    </row>
    <row r="24" spans="1:20" s="17" customFormat="1" ht="12.75">
      <c r="A24" s="1" t="s">
        <v>15</v>
      </c>
      <c r="B24" s="53">
        <v>430.568</v>
      </c>
      <c r="C24" s="1">
        <v>0</v>
      </c>
      <c r="D24" s="51">
        <f t="shared" si="0"/>
        <v>430.568</v>
      </c>
      <c r="E24" s="54">
        <v>0.0583</v>
      </c>
      <c r="F24" s="55">
        <f t="shared" si="1"/>
        <v>25.102114399999998</v>
      </c>
      <c r="G24" s="55">
        <f t="shared" si="2"/>
        <v>5.24549847715736</v>
      </c>
      <c r="H24" s="55">
        <f t="shared" si="3"/>
        <v>0</v>
      </c>
      <c r="I24" s="55">
        <v>1280.5</v>
      </c>
      <c r="J24" s="1">
        <f t="shared" si="7"/>
        <v>62180.4378</v>
      </c>
      <c r="K24" s="51">
        <f t="shared" si="4"/>
        <v>430.568</v>
      </c>
      <c r="L24" s="56">
        <f t="shared" si="5"/>
        <v>144.4149072852604</v>
      </c>
      <c r="M24" s="46">
        <v>43.314</v>
      </c>
      <c r="N24" s="55">
        <f t="shared" si="6"/>
        <v>48.55949847715736</v>
      </c>
      <c r="O24" s="37"/>
      <c r="P24" s="22"/>
      <c r="Q24" s="22"/>
      <c r="R24" s="23"/>
      <c r="T24" s="18"/>
    </row>
    <row r="25" spans="1:18" s="17" customFormat="1" ht="37.5" customHeight="1">
      <c r="A25" s="7" t="s">
        <v>45</v>
      </c>
      <c r="B25" s="7"/>
      <c r="C25" s="7"/>
      <c r="D25" s="7"/>
      <c r="E25" s="7"/>
      <c r="F25" s="8"/>
      <c r="G25" s="9"/>
      <c r="H25" s="48" t="s">
        <v>46</v>
      </c>
      <c r="I25" s="71">
        <v>2015</v>
      </c>
      <c r="J25" s="71"/>
      <c r="K25" s="10"/>
      <c r="R25" s="9"/>
    </row>
    <row r="26" spans="1:21" s="17" customFormat="1" ht="10.5" customHeight="1">
      <c r="A26" s="7"/>
      <c r="B26" s="7"/>
      <c r="C26" s="7"/>
      <c r="D26" s="7"/>
      <c r="E26" s="7"/>
      <c r="F26" s="8"/>
      <c r="G26" s="9"/>
      <c r="H26" s="10"/>
      <c r="I26" s="11"/>
      <c r="J26" s="9"/>
      <c r="K26" s="9"/>
      <c r="L26" s="9"/>
      <c r="M26" s="9"/>
      <c r="N26" s="9"/>
      <c r="O26" s="9"/>
      <c r="P26" s="9"/>
      <c r="Q26" s="58"/>
      <c r="R26" s="58"/>
      <c r="S26" s="59"/>
      <c r="T26" s="58"/>
      <c r="U26" s="22"/>
    </row>
    <row r="27" spans="1:21" ht="25.5" customHeight="1">
      <c r="A27" s="72" t="s">
        <v>20</v>
      </c>
      <c r="B27" s="64" t="s">
        <v>36</v>
      </c>
      <c r="C27" s="64" t="s">
        <v>38</v>
      </c>
      <c r="D27" s="64" t="s">
        <v>19</v>
      </c>
      <c r="E27" s="64" t="s">
        <v>18</v>
      </c>
      <c r="F27" s="64" t="s">
        <v>37</v>
      </c>
      <c r="G27" s="74" t="s">
        <v>39</v>
      </c>
      <c r="H27" s="74" t="s">
        <v>40</v>
      </c>
      <c r="I27" s="64" t="s">
        <v>35</v>
      </c>
      <c r="J27" s="64" t="s">
        <v>23</v>
      </c>
      <c r="K27" s="64" t="s">
        <v>30</v>
      </c>
      <c r="L27" s="64" t="s">
        <v>33</v>
      </c>
      <c r="M27" s="69" t="s">
        <v>34</v>
      </c>
      <c r="N27" s="63"/>
      <c r="O27" s="66"/>
      <c r="P27" s="62"/>
      <c r="Q27" s="63"/>
      <c r="R27" s="63"/>
      <c r="S27" s="61"/>
      <c r="T27" s="61"/>
      <c r="U27" s="25"/>
    </row>
    <row r="28" spans="1:21" ht="70.5" customHeight="1">
      <c r="A28" s="7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65"/>
      <c r="M28" s="69"/>
      <c r="N28" s="63"/>
      <c r="O28" s="67"/>
      <c r="P28" s="62"/>
      <c r="Q28" s="63"/>
      <c r="R28" s="63"/>
      <c r="S28" s="61"/>
      <c r="T28" s="61"/>
      <c r="U28" s="25"/>
    </row>
    <row r="29" spans="1:21" s="5" customFormat="1" ht="10.5" customHeight="1">
      <c r="A29" s="15"/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4"/>
      <c r="O29" s="4"/>
      <c r="P29" s="4"/>
      <c r="Q29" s="4"/>
      <c r="R29" s="4"/>
      <c r="S29" s="4"/>
      <c r="T29" s="4"/>
      <c r="U29" s="2"/>
    </row>
    <row r="30" spans="1:21" s="17" customFormat="1" ht="12.75">
      <c r="A30" s="1" t="s">
        <v>41</v>
      </c>
      <c r="B30" s="51">
        <v>309.91</v>
      </c>
      <c r="C30" s="1">
        <v>0</v>
      </c>
      <c r="D30" s="1">
        <f>B30+C30</f>
        <v>309.91</v>
      </c>
      <c r="E30" s="54">
        <v>0.0556</v>
      </c>
      <c r="F30" s="55">
        <f>D30*E30</f>
        <v>17.230996</v>
      </c>
      <c r="G30" s="55"/>
      <c r="H30" s="55">
        <f>D30*14.95/1304.1</f>
        <v>3.5527601410934753</v>
      </c>
      <c r="I30" s="1">
        <v>1304.1</v>
      </c>
      <c r="J30" s="1">
        <f>L30*I30</f>
        <v>51090.412899999996</v>
      </c>
      <c r="K30" s="51">
        <v>35.624</v>
      </c>
      <c r="L30" s="55">
        <f>K30+H30</f>
        <v>39.176760141093474</v>
      </c>
      <c r="M30" s="47">
        <f>L30*I30/D30</f>
        <v>164.8556448646381</v>
      </c>
      <c r="N30" s="52"/>
      <c r="O30" s="41"/>
      <c r="P30" s="41"/>
      <c r="Q30" s="43"/>
      <c r="R30" s="43"/>
      <c r="S30" s="43"/>
      <c r="T30" s="23"/>
      <c r="U30" s="22"/>
    </row>
    <row r="31" spans="1:21" s="17" customFormat="1" ht="12.75">
      <c r="A31" s="1" t="s">
        <v>42</v>
      </c>
      <c r="B31" s="51">
        <v>282.398</v>
      </c>
      <c r="C31" s="1">
        <v>0</v>
      </c>
      <c r="D31" s="1">
        <f>B31+C31</f>
        <v>282.398</v>
      </c>
      <c r="E31" s="54">
        <v>0.0534</v>
      </c>
      <c r="F31" s="55">
        <f>D31*E31</f>
        <v>15.080053200000002</v>
      </c>
      <c r="G31" s="55"/>
      <c r="H31" s="55">
        <f>D31*14.95/1304.1</f>
        <v>3.2373668430335103</v>
      </c>
      <c r="I31" s="1">
        <v>1304.1</v>
      </c>
      <c r="J31" s="1">
        <f>L31*I31</f>
        <v>43903.0049</v>
      </c>
      <c r="K31" s="51">
        <v>30.428</v>
      </c>
      <c r="L31" s="55">
        <f>K31+H31</f>
        <v>33.66536684303351</v>
      </c>
      <c r="M31" s="47">
        <f>L31*I31/D31</f>
        <v>155.4649993980127</v>
      </c>
      <c r="N31" s="52"/>
      <c r="O31" s="41"/>
      <c r="P31" s="41"/>
      <c r="Q31" s="43"/>
      <c r="R31" s="43"/>
      <c r="S31" s="43"/>
      <c r="T31" s="23"/>
      <c r="U31" s="22"/>
    </row>
    <row r="32" spans="1:21" ht="12.75">
      <c r="A32" s="1" t="s">
        <v>43</v>
      </c>
      <c r="B32" s="51">
        <v>163</v>
      </c>
      <c r="C32" s="1">
        <v>0</v>
      </c>
      <c r="D32" s="1">
        <f>B32+C32</f>
        <v>163</v>
      </c>
      <c r="E32" s="54">
        <v>0.0539</v>
      </c>
      <c r="F32" s="55">
        <f>D32*E32</f>
        <v>8.7857</v>
      </c>
      <c r="G32" s="55"/>
      <c r="H32" s="55">
        <f>D32*14.95/1304.1</f>
        <v>1.8686067019400354</v>
      </c>
      <c r="I32" s="1">
        <v>1304.1</v>
      </c>
      <c r="J32" s="1">
        <f>L32*I32</f>
        <v>25926.299199999998</v>
      </c>
      <c r="K32" s="51">
        <v>18.012</v>
      </c>
      <c r="L32" s="55">
        <f>K32+H32</f>
        <v>19.880606701940035</v>
      </c>
      <c r="M32" s="47">
        <f>L32*I32/D32</f>
        <v>159.05705030674847</v>
      </c>
      <c r="N32" s="52"/>
      <c r="O32" s="41"/>
      <c r="P32" s="41"/>
      <c r="Q32" s="43"/>
      <c r="R32" s="43"/>
      <c r="S32" s="3"/>
      <c r="T32" s="2"/>
      <c r="U32" s="25"/>
    </row>
    <row r="33" spans="1:19" s="25" customFormat="1" ht="12.75">
      <c r="A33" s="26"/>
      <c r="B33" s="16"/>
      <c r="C33" s="16"/>
      <c r="D33" s="16"/>
      <c r="E33" s="16"/>
      <c r="F33" s="16"/>
      <c r="G33" s="16"/>
      <c r="H33" s="16"/>
      <c r="I33" s="16"/>
      <c r="J33" s="27"/>
      <c r="K33" s="16"/>
      <c r="L33" s="16"/>
      <c r="M33" s="16"/>
      <c r="N33" s="16"/>
      <c r="O33" s="16"/>
      <c r="P33" s="27"/>
      <c r="Q33" s="16"/>
      <c r="R33" s="16"/>
      <c r="S33" s="6"/>
    </row>
    <row r="34" spans="2:18" s="25" customFormat="1" ht="12.75">
      <c r="B34" s="28"/>
      <c r="D34" s="16"/>
      <c r="E34" s="22"/>
      <c r="F34" s="22"/>
      <c r="G34" s="22"/>
      <c r="H34" s="22"/>
      <c r="I34" s="22"/>
      <c r="J34" s="22"/>
      <c r="K34" s="22"/>
      <c r="L34" s="16"/>
      <c r="M34" s="29"/>
      <c r="R34" s="24"/>
    </row>
    <row r="35" spans="12:18" s="25" customFormat="1" ht="12.75">
      <c r="L35" s="29"/>
      <c r="M35" s="29"/>
      <c r="R35" s="24"/>
    </row>
    <row r="36" s="25" customFormat="1" ht="12.75">
      <c r="R36" s="24"/>
    </row>
    <row r="37" s="49" customFormat="1" ht="15" customHeight="1">
      <c r="R37" s="50"/>
    </row>
    <row r="38" s="49" customFormat="1" ht="15" customHeight="1">
      <c r="R38" s="50"/>
    </row>
    <row r="39" s="49" customFormat="1" ht="15" customHeight="1">
      <c r="R39" s="50"/>
    </row>
    <row r="40" s="49" customFormat="1" ht="15" customHeight="1">
      <c r="R40" s="50"/>
    </row>
    <row r="41" spans="1:18" s="22" customFormat="1" ht="15" customHeight="1">
      <c r="A41" s="30"/>
      <c r="B41" s="30"/>
      <c r="C41" s="30"/>
      <c r="D41" s="30"/>
      <c r="E41" s="30"/>
      <c r="F41" s="31"/>
      <c r="G41" s="13"/>
      <c r="H41" s="57"/>
      <c r="I41" s="32"/>
      <c r="J41" s="13"/>
      <c r="K41" s="13"/>
      <c r="L41" s="13"/>
      <c r="M41" s="13"/>
      <c r="N41" s="13"/>
      <c r="O41" s="13"/>
      <c r="P41" s="13"/>
      <c r="Q41" s="13"/>
      <c r="R41" s="13"/>
    </row>
    <row r="42" s="22" customFormat="1" ht="15" customHeight="1">
      <c r="R42" s="23"/>
    </row>
    <row r="43" s="22" customFormat="1" ht="15" customHeight="1">
      <c r="R43" s="23"/>
    </row>
    <row r="44" spans="1:19" s="22" customFormat="1" ht="15" customHeight="1">
      <c r="A44" s="59"/>
      <c r="B44" s="66"/>
      <c r="C44" s="66"/>
      <c r="D44" s="66"/>
      <c r="E44" s="66"/>
      <c r="F44" s="66"/>
      <c r="G44" s="68"/>
      <c r="H44" s="68"/>
      <c r="I44" s="66"/>
      <c r="J44" s="66"/>
      <c r="K44" s="66"/>
      <c r="L44" s="78"/>
      <c r="M44" s="66"/>
      <c r="N44" s="66"/>
      <c r="O44" s="63"/>
      <c r="P44" s="66"/>
      <c r="Q44" s="62"/>
      <c r="R44" s="76"/>
      <c r="S44" s="78"/>
    </row>
    <row r="45" spans="1:19" s="22" customFormat="1" ht="15" customHeight="1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79"/>
      <c r="M45" s="67"/>
      <c r="N45" s="67"/>
      <c r="O45" s="80"/>
      <c r="P45" s="67"/>
      <c r="Q45" s="75"/>
      <c r="R45" s="77"/>
      <c r="S45" s="79"/>
    </row>
    <row r="46" spans="1:19" s="2" customFormat="1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s="22" customFormat="1" ht="15" customHeight="1">
      <c r="A47" s="26"/>
      <c r="B47" s="34"/>
      <c r="C47" s="26"/>
      <c r="D47" s="26"/>
      <c r="E47" s="35"/>
      <c r="F47" s="36"/>
      <c r="G47" s="36"/>
      <c r="H47" s="36"/>
      <c r="I47" s="26"/>
      <c r="J47" s="26"/>
      <c r="K47" s="34"/>
      <c r="L47" s="38"/>
      <c r="M47" s="34"/>
      <c r="N47" s="36"/>
      <c r="O47" s="37"/>
      <c r="R47" s="23"/>
      <c r="S47" s="37"/>
    </row>
    <row r="48" spans="1:19" s="22" customFormat="1" ht="15" customHeight="1">
      <c r="A48" s="26"/>
      <c r="B48" s="34"/>
      <c r="C48" s="26"/>
      <c r="D48" s="26"/>
      <c r="E48" s="35"/>
      <c r="F48" s="36"/>
      <c r="G48" s="36"/>
      <c r="H48" s="36"/>
      <c r="I48" s="26"/>
      <c r="J48" s="26"/>
      <c r="K48" s="34"/>
      <c r="L48" s="38"/>
      <c r="M48" s="34"/>
      <c r="N48" s="36"/>
      <c r="O48" s="37"/>
      <c r="R48" s="23"/>
      <c r="S48" s="37"/>
    </row>
    <row r="49" spans="1:19" s="22" customFormat="1" ht="15" customHeight="1">
      <c r="A49" s="26"/>
      <c r="B49" s="34"/>
      <c r="C49" s="26"/>
      <c r="D49" s="26"/>
      <c r="E49" s="35"/>
      <c r="F49" s="36"/>
      <c r="G49" s="36"/>
      <c r="H49" s="36"/>
      <c r="I49" s="26"/>
      <c r="J49" s="26"/>
      <c r="K49" s="34"/>
      <c r="L49" s="38"/>
      <c r="M49" s="34"/>
      <c r="N49" s="36"/>
      <c r="O49" s="37"/>
      <c r="R49" s="23"/>
      <c r="S49" s="37"/>
    </row>
    <row r="50" spans="1:19" s="22" customFormat="1" ht="15" customHeight="1">
      <c r="A50" s="26"/>
      <c r="B50" s="16"/>
      <c r="C50" s="16"/>
      <c r="D50" s="16"/>
      <c r="E50" s="16"/>
      <c r="F50" s="16"/>
      <c r="G50" s="16"/>
      <c r="H50" s="16"/>
      <c r="I50" s="16"/>
      <c r="J50" s="27"/>
      <c r="K50" s="16"/>
      <c r="L50" s="16"/>
      <c r="M50" s="16"/>
      <c r="N50" s="16"/>
      <c r="O50" s="16"/>
      <c r="P50" s="16"/>
      <c r="Q50" s="16"/>
      <c r="R50" s="16"/>
      <c r="S50" s="16"/>
    </row>
    <row r="51" s="22" customFormat="1" ht="15" customHeight="1">
      <c r="R51" s="23"/>
    </row>
    <row r="52" s="28" customFormat="1" ht="15" customHeight="1">
      <c r="R52" s="39"/>
    </row>
    <row r="53" s="28" customFormat="1" ht="15" customHeight="1">
      <c r="R53" s="39"/>
    </row>
    <row r="54" s="25" customFormat="1" ht="15" customHeight="1">
      <c r="R54" s="24"/>
    </row>
    <row r="55" spans="1:19" s="22" customFormat="1" ht="15" customHeight="1">
      <c r="A55" s="59"/>
      <c r="B55" s="66"/>
      <c r="C55" s="66"/>
      <c r="D55" s="66"/>
      <c r="E55" s="66"/>
      <c r="F55" s="66"/>
      <c r="G55" s="68"/>
      <c r="H55" s="68"/>
      <c r="I55" s="66"/>
      <c r="J55" s="66"/>
      <c r="K55" s="66"/>
      <c r="L55" s="78"/>
      <c r="M55" s="66"/>
      <c r="N55" s="66"/>
      <c r="O55" s="63"/>
      <c r="P55" s="66"/>
      <c r="Q55" s="62"/>
      <c r="R55" s="76"/>
      <c r="S55" s="78"/>
    </row>
    <row r="56" spans="1:19" s="22" customFormat="1" ht="15" customHeight="1">
      <c r="A56" s="5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79"/>
      <c r="M56" s="67"/>
      <c r="N56" s="67"/>
      <c r="O56" s="80"/>
      <c r="P56" s="67"/>
      <c r="Q56" s="75"/>
      <c r="R56" s="77"/>
      <c r="S56" s="79"/>
    </row>
    <row r="57" spans="1:19" s="2" customFormat="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2" customFormat="1" ht="15" customHeight="1">
      <c r="A58" s="26"/>
      <c r="B58" s="34"/>
      <c r="C58" s="26"/>
      <c r="D58" s="26"/>
      <c r="E58" s="35"/>
      <c r="F58" s="36"/>
      <c r="G58" s="36"/>
      <c r="H58" s="36"/>
      <c r="I58" s="26"/>
      <c r="J58" s="26"/>
      <c r="K58" s="34"/>
      <c r="L58" s="38"/>
      <c r="M58" s="34"/>
      <c r="N58" s="36"/>
      <c r="O58" s="37"/>
      <c r="R58" s="23"/>
      <c r="S58" s="37"/>
    </row>
    <row r="59" spans="1:19" s="22" customFormat="1" ht="15" customHeight="1">
      <c r="A59" s="26"/>
      <c r="B59" s="34"/>
      <c r="C59" s="26"/>
      <c r="D59" s="26"/>
      <c r="E59" s="35"/>
      <c r="F59" s="36"/>
      <c r="G59" s="36"/>
      <c r="H59" s="36"/>
      <c r="I59" s="26"/>
      <c r="J59" s="26"/>
      <c r="K59" s="34"/>
      <c r="L59" s="38"/>
      <c r="M59" s="34"/>
      <c r="N59" s="36"/>
      <c r="O59" s="37"/>
      <c r="R59" s="23"/>
      <c r="S59" s="37"/>
    </row>
    <row r="60" spans="1:19" s="22" customFormat="1" ht="15" customHeight="1">
      <c r="A60" s="26"/>
      <c r="B60" s="34"/>
      <c r="C60" s="26"/>
      <c r="D60" s="26"/>
      <c r="E60" s="35"/>
      <c r="F60" s="36"/>
      <c r="G60" s="36"/>
      <c r="H60" s="36"/>
      <c r="I60" s="26"/>
      <c r="J60" s="26"/>
      <c r="K60" s="34"/>
      <c r="L60" s="38"/>
      <c r="M60" s="34"/>
      <c r="N60" s="36"/>
      <c r="O60" s="37"/>
      <c r="R60" s="23"/>
      <c r="S60" s="37"/>
    </row>
    <row r="61" spans="1:19" s="22" customFormat="1" ht="15" customHeight="1">
      <c r="A61" s="26"/>
      <c r="B61" s="16"/>
      <c r="C61" s="16"/>
      <c r="D61" s="16"/>
      <c r="E61" s="16"/>
      <c r="F61" s="16"/>
      <c r="G61" s="16"/>
      <c r="H61" s="16"/>
      <c r="I61" s="16"/>
      <c r="J61" s="27"/>
      <c r="K61" s="16"/>
      <c r="L61" s="16"/>
      <c r="M61" s="16"/>
      <c r="N61" s="16"/>
      <c r="O61" s="16"/>
      <c r="P61" s="16"/>
      <c r="Q61" s="16"/>
      <c r="R61" s="16"/>
      <c r="S61" s="16"/>
    </row>
    <row r="62" s="22" customFormat="1" ht="15" customHeight="1">
      <c r="R62" s="23"/>
    </row>
    <row r="63" s="22" customFormat="1" ht="15" customHeight="1">
      <c r="R63" s="23"/>
    </row>
    <row r="64" s="22" customFormat="1" ht="15" customHeight="1">
      <c r="R64" s="23"/>
    </row>
    <row r="65" s="22" customFormat="1" ht="15" customHeight="1">
      <c r="R65" s="23"/>
    </row>
    <row r="66" s="22" customFormat="1" ht="15" customHeight="1">
      <c r="R66" s="23"/>
    </row>
    <row r="67" s="22" customFormat="1" ht="15" customHeight="1">
      <c r="R67" s="23"/>
    </row>
    <row r="68" spans="1:18" s="22" customFormat="1" ht="15" customHeight="1">
      <c r="A68" s="21"/>
      <c r="B68" s="40"/>
      <c r="C68" s="40"/>
      <c r="D68" s="21"/>
      <c r="E68" s="40"/>
      <c r="R68" s="23"/>
    </row>
    <row r="69" s="22" customFormat="1" ht="15" customHeight="1">
      <c r="R69" s="23"/>
    </row>
    <row r="70" s="22" customFormat="1" ht="15" customHeight="1">
      <c r="R70" s="23"/>
    </row>
    <row r="71" s="22" customFormat="1" ht="15" customHeight="1">
      <c r="R71" s="23"/>
    </row>
    <row r="72" s="22" customFormat="1" ht="15" customHeight="1">
      <c r="R72" s="23"/>
    </row>
    <row r="73" s="22" customFormat="1" ht="15" customHeight="1">
      <c r="R73" s="23"/>
    </row>
    <row r="74" s="22" customFormat="1" ht="15" customHeight="1">
      <c r="R74" s="23"/>
    </row>
    <row r="75" s="22" customFormat="1" ht="15" customHeight="1">
      <c r="R75" s="23"/>
    </row>
    <row r="76" s="22" customFormat="1" ht="15" customHeight="1">
      <c r="R76" s="23"/>
    </row>
    <row r="77" s="22" customFormat="1" ht="15" customHeight="1">
      <c r="R77" s="23"/>
    </row>
    <row r="78" s="22" customFormat="1" ht="15" customHeight="1">
      <c r="R78" s="23"/>
    </row>
    <row r="79" s="22" customFormat="1" ht="15" customHeight="1">
      <c r="R79" s="23"/>
    </row>
    <row r="80" s="22" customFormat="1" ht="15" customHeight="1">
      <c r="R80" s="23"/>
    </row>
    <row r="81" s="22" customFormat="1" ht="15" customHeight="1">
      <c r="R81" s="23"/>
    </row>
    <row r="82" s="22" customFormat="1" ht="15" customHeight="1">
      <c r="R82" s="23"/>
    </row>
    <row r="83" s="22" customFormat="1" ht="15" customHeight="1">
      <c r="R83" s="23"/>
    </row>
    <row r="84" s="22" customFormat="1" ht="15" customHeight="1">
      <c r="R84" s="23"/>
    </row>
    <row r="85" s="22" customFormat="1" ht="15" customHeight="1">
      <c r="R85" s="23"/>
    </row>
    <row r="86" s="22" customFormat="1" ht="15" customHeight="1">
      <c r="R86" s="23"/>
    </row>
    <row r="87" s="22" customFormat="1" ht="15" customHeight="1">
      <c r="R87" s="23"/>
    </row>
    <row r="88" s="22" customFormat="1" ht="15" customHeight="1">
      <c r="R88" s="23"/>
    </row>
    <row r="89" s="22" customFormat="1" ht="15" customHeight="1">
      <c r="R89" s="23"/>
    </row>
    <row r="90" s="22" customFormat="1" ht="15" customHeight="1">
      <c r="R90" s="23"/>
    </row>
    <row r="91" s="22" customFormat="1" ht="15" customHeight="1">
      <c r="R91" s="23"/>
    </row>
    <row r="92" s="22" customFormat="1" ht="15" customHeight="1">
      <c r="R92" s="23"/>
    </row>
    <row r="93" s="22" customFormat="1" ht="15" customHeight="1">
      <c r="R93" s="23"/>
    </row>
    <row r="94" s="22" customFormat="1" ht="15" customHeight="1">
      <c r="R94" s="23"/>
    </row>
    <row r="95" s="22" customFormat="1" ht="15" customHeight="1">
      <c r="R95" s="23"/>
    </row>
    <row r="96" s="22" customFormat="1" ht="15" customHeight="1">
      <c r="R96" s="23"/>
    </row>
    <row r="97" s="22" customFormat="1" ht="15" customHeight="1">
      <c r="R97" s="23"/>
    </row>
    <row r="98" s="22" customFormat="1" ht="15" customHeight="1">
      <c r="R98" s="23"/>
    </row>
    <row r="99" s="22" customFormat="1" ht="15" customHeight="1">
      <c r="R99" s="23"/>
    </row>
    <row r="100" s="22" customFormat="1" ht="15" customHeight="1">
      <c r="R100" s="23"/>
    </row>
    <row r="101" s="22" customFormat="1" ht="15" customHeight="1">
      <c r="R101" s="23"/>
    </row>
    <row r="102" s="22" customFormat="1" ht="15" customHeight="1">
      <c r="R102" s="23"/>
    </row>
    <row r="103" s="22" customFormat="1" ht="15" customHeight="1">
      <c r="R103" s="23"/>
    </row>
    <row r="104" s="22" customFormat="1" ht="15" customHeight="1">
      <c r="R104" s="23"/>
    </row>
    <row r="105" s="22" customFormat="1" ht="15" customHeight="1">
      <c r="R105" s="23"/>
    </row>
    <row r="106" s="22" customFormat="1" ht="15" customHeight="1">
      <c r="R106" s="23"/>
    </row>
    <row r="107" s="22" customFormat="1" ht="15" customHeight="1">
      <c r="R107" s="23"/>
    </row>
    <row r="108" s="22" customFormat="1" ht="15" customHeight="1">
      <c r="R108" s="23"/>
    </row>
    <row r="109" s="22" customFormat="1" ht="15" customHeight="1">
      <c r="R109" s="23"/>
    </row>
    <row r="110" s="22" customFormat="1" ht="15" customHeight="1">
      <c r="R110" s="23"/>
    </row>
    <row r="111" s="22" customFormat="1" ht="15" customHeight="1">
      <c r="R111" s="23"/>
    </row>
    <row r="112" s="22" customFormat="1" ht="15" customHeight="1">
      <c r="R112" s="23"/>
    </row>
    <row r="113" s="22" customFormat="1" ht="15" customHeight="1">
      <c r="R113" s="23"/>
    </row>
    <row r="114" s="22" customFormat="1" ht="15" customHeight="1">
      <c r="R114" s="23"/>
    </row>
    <row r="115" s="22" customFormat="1" ht="15" customHeight="1">
      <c r="R115" s="23"/>
    </row>
    <row r="116" s="22" customFormat="1" ht="15" customHeight="1">
      <c r="R116" s="23"/>
    </row>
    <row r="117" s="22" customFormat="1" ht="15" customHeight="1">
      <c r="R117" s="23"/>
    </row>
    <row r="118" s="22" customFormat="1" ht="15" customHeight="1">
      <c r="R118" s="23"/>
    </row>
    <row r="119" s="22" customFormat="1" ht="15" customHeight="1">
      <c r="R119" s="23"/>
    </row>
    <row r="120" s="22" customFormat="1" ht="15" customHeight="1">
      <c r="R120" s="23"/>
    </row>
    <row r="121" s="22" customFormat="1" ht="15" customHeight="1">
      <c r="R121" s="23"/>
    </row>
    <row r="122" s="22" customFormat="1" ht="15" customHeight="1">
      <c r="R122" s="23"/>
    </row>
    <row r="123" s="22" customFormat="1" ht="15" customHeight="1">
      <c r="R123" s="23"/>
    </row>
    <row r="124" s="22" customFormat="1" ht="15" customHeight="1">
      <c r="R124" s="23"/>
    </row>
    <row r="125" s="22" customFormat="1" ht="15" customHeight="1">
      <c r="R125" s="23"/>
    </row>
    <row r="126" s="22" customFormat="1" ht="15" customHeight="1">
      <c r="R126" s="23"/>
    </row>
    <row r="127" s="22" customFormat="1" ht="15" customHeight="1">
      <c r="R127" s="23"/>
    </row>
    <row r="128" s="22" customFormat="1" ht="15" customHeight="1">
      <c r="R128" s="23"/>
    </row>
    <row r="129" s="22" customFormat="1" ht="15" customHeight="1">
      <c r="R129" s="23"/>
    </row>
    <row r="130" s="22" customFormat="1" ht="15" customHeight="1">
      <c r="R130" s="23"/>
    </row>
    <row r="131" s="22" customFormat="1" ht="15" customHeight="1">
      <c r="R131" s="23"/>
    </row>
    <row r="132" s="22" customFormat="1" ht="15" customHeight="1">
      <c r="R132" s="23"/>
    </row>
    <row r="133" s="22" customFormat="1" ht="15" customHeight="1">
      <c r="R133" s="23"/>
    </row>
    <row r="134" s="22" customFormat="1" ht="15" customHeight="1">
      <c r="R134" s="23"/>
    </row>
    <row r="135" s="22" customFormat="1" ht="15" customHeight="1">
      <c r="R135" s="23"/>
    </row>
    <row r="136" s="22" customFormat="1" ht="15" customHeight="1">
      <c r="R136" s="23"/>
    </row>
    <row r="137" s="22" customFormat="1" ht="15" customHeight="1">
      <c r="R137" s="23"/>
    </row>
    <row r="138" s="22" customFormat="1" ht="15" customHeight="1">
      <c r="R138" s="23"/>
    </row>
    <row r="139" s="22" customFormat="1" ht="15" customHeight="1">
      <c r="R139" s="23"/>
    </row>
    <row r="140" s="22" customFormat="1" ht="15" customHeight="1">
      <c r="R140" s="23"/>
    </row>
    <row r="141" s="22" customFormat="1" ht="15" customHeight="1">
      <c r="R141" s="23"/>
    </row>
    <row r="142" s="22" customFormat="1" ht="15" customHeight="1">
      <c r="R142" s="23"/>
    </row>
    <row r="143" s="22" customFormat="1" ht="15" customHeight="1">
      <c r="R143" s="23"/>
    </row>
    <row r="144" s="22" customFormat="1" ht="15" customHeight="1">
      <c r="R144" s="23"/>
    </row>
    <row r="145" s="22" customFormat="1" ht="15" customHeight="1">
      <c r="R145" s="23"/>
    </row>
    <row r="146" s="22" customFormat="1" ht="15" customHeight="1">
      <c r="R146" s="23"/>
    </row>
    <row r="147" s="22" customFormat="1" ht="15" customHeight="1">
      <c r="R147" s="23"/>
    </row>
    <row r="148" s="22" customFormat="1" ht="15" customHeight="1">
      <c r="R148" s="23"/>
    </row>
    <row r="149" s="22" customFormat="1" ht="15" customHeight="1">
      <c r="R149" s="23"/>
    </row>
    <row r="150" s="22" customFormat="1" ht="15" customHeight="1">
      <c r="R150" s="23"/>
    </row>
    <row r="151" s="22" customFormat="1" ht="15" customHeight="1">
      <c r="R151" s="23"/>
    </row>
    <row r="152" spans="3:18" s="22" customFormat="1" ht="15" customHeight="1">
      <c r="C152" s="26"/>
      <c r="I152" s="58"/>
      <c r="J152" s="58"/>
      <c r="K152" s="58"/>
      <c r="R152" s="23"/>
    </row>
    <row r="153" spans="3:18" s="22" customFormat="1" ht="15" customHeight="1">
      <c r="C153" s="33"/>
      <c r="D153" s="33"/>
      <c r="I153" s="33"/>
      <c r="J153" s="33"/>
      <c r="R153" s="23"/>
    </row>
    <row r="154" spans="1:18" s="22" customFormat="1" ht="12.75">
      <c r="A154" s="41"/>
      <c r="B154" s="41"/>
      <c r="C154" s="42"/>
      <c r="D154" s="42"/>
      <c r="G154" s="60"/>
      <c r="H154" s="60"/>
      <c r="I154" s="43"/>
      <c r="J154" s="43"/>
      <c r="R154" s="23"/>
    </row>
    <row r="155" spans="1:18" s="22" customFormat="1" ht="12.75">
      <c r="A155" s="41"/>
      <c r="B155" s="41"/>
      <c r="C155" s="42"/>
      <c r="D155" s="42"/>
      <c r="G155" s="60"/>
      <c r="H155" s="60"/>
      <c r="I155" s="43"/>
      <c r="J155" s="43"/>
      <c r="R155" s="23"/>
    </row>
    <row r="156" spans="1:18" s="25" customFormat="1" ht="12.75">
      <c r="A156" s="41"/>
      <c r="B156" s="41"/>
      <c r="C156" s="43"/>
      <c r="D156" s="43"/>
      <c r="E156" s="22"/>
      <c r="F156" s="22"/>
      <c r="G156" s="60"/>
      <c r="H156" s="60"/>
      <c r="I156" s="3"/>
      <c r="J156" s="3"/>
      <c r="R156" s="24"/>
    </row>
    <row r="157" s="25" customFormat="1" ht="12.75">
      <c r="R157" s="24"/>
    </row>
    <row r="158" s="25" customFormat="1" ht="12.75">
      <c r="R158" s="24"/>
    </row>
    <row r="159" s="25" customFormat="1" ht="12.75">
      <c r="R159" s="24"/>
    </row>
    <row r="160" s="25" customFormat="1" ht="12.75">
      <c r="R160" s="24"/>
    </row>
    <row r="161" s="25" customFormat="1" ht="12.75">
      <c r="R161" s="24"/>
    </row>
    <row r="162" s="25" customFormat="1" ht="12.75">
      <c r="R162" s="24"/>
    </row>
    <row r="163" s="25" customFormat="1" ht="12.75">
      <c r="R163" s="24"/>
    </row>
    <row r="164" spans="1:18" s="25" customFormat="1" ht="12.75">
      <c r="A164" s="44"/>
      <c r="B164" s="45"/>
      <c r="C164" s="45"/>
      <c r="D164" s="44"/>
      <c r="E164" s="45"/>
      <c r="R164" s="24"/>
    </row>
    <row r="165" s="25" customFormat="1" ht="14.25" customHeight="1">
      <c r="R165" s="24"/>
    </row>
    <row r="166" s="25" customFormat="1" ht="12.75">
      <c r="R166" s="24"/>
    </row>
    <row r="167" s="25" customFormat="1" ht="12.75">
      <c r="R167" s="24"/>
    </row>
    <row r="168" s="25" customFormat="1" ht="12.75">
      <c r="R168" s="24"/>
    </row>
  </sheetData>
  <mergeCells count="83">
    <mergeCell ref="J3:J4"/>
    <mergeCell ref="H3:H4"/>
    <mergeCell ref="A3:A4"/>
    <mergeCell ref="B3:B4"/>
    <mergeCell ref="C3:C4"/>
    <mergeCell ref="D3:D4"/>
    <mergeCell ref="E3:E4"/>
    <mergeCell ref="F3:F4"/>
    <mergeCell ref="G3:G4"/>
    <mergeCell ref="R3:R4"/>
    <mergeCell ref="O3:O4"/>
    <mergeCell ref="P3:P4"/>
    <mergeCell ref="N3:N4"/>
    <mergeCell ref="Q3:Q4"/>
    <mergeCell ref="L3:L4"/>
    <mergeCell ref="M3:M4"/>
    <mergeCell ref="K3:K4"/>
    <mergeCell ref="F44:F45"/>
    <mergeCell ref="G44:G45"/>
    <mergeCell ref="H44:H45"/>
    <mergeCell ref="I44:I45"/>
    <mergeCell ref="J44:J45"/>
    <mergeCell ref="K44:K45"/>
    <mergeCell ref="I3:I4"/>
    <mergeCell ref="N44:N45"/>
    <mergeCell ref="O44:O45"/>
    <mergeCell ref="A44:A45"/>
    <mergeCell ref="B44:B45"/>
    <mergeCell ref="C44:C45"/>
    <mergeCell ref="D44:D45"/>
    <mergeCell ref="E44:E45"/>
    <mergeCell ref="L44:L45"/>
    <mergeCell ref="M44:M45"/>
    <mergeCell ref="P44:P45"/>
    <mergeCell ref="Q44:Q45"/>
    <mergeCell ref="R44:R45"/>
    <mergeCell ref="S44:S45"/>
    <mergeCell ref="I55:I56"/>
    <mergeCell ref="J55:J56"/>
    <mergeCell ref="K55:K56"/>
    <mergeCell ref="A55:A56"/>
    <mergeCell ref="B55:B56"/>
    <mergeCell ref="C55:C56"/>
    <mergeCell ref="D55:D56"/>
    <mergeCell ref="L55:L56"/>
    <mergeCell ref="M55:M56"/>
    <mergeCell ref="N55:N56"/>
    <mergeCell ref="O55:O56"/>
    <mergeCell ref="P55:P56"/>
    <mergeCell ref="Q55:Q56"/>
    <mergeCell ref="R55:R56"/>
    <mergeCell ref="S55:S56"/>
    <mergeCell ref="I25:J25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I27:I28"/>
    <mergeCell ref="J27:J28"/>
    <mergeCell ref="K27:K28"/>
    <mergeCell ref="G155:H155"/>
    <mergeCell ref="G156:H156"/>
    <mergeCell ref="E55:E56"/>
    <mergeCell ref="F55:F56"/>
    <mergeCell ref="G55:G56"/>
    <mergeCell ref="H55:H56"/>
    <mergeCell ref="I152:K152"/>
    <mergeCell ref="Q26:R26"/>
    <mergeCell ref="S26:T26"/>
    <mergeCell ref="G154:H154"/>
    <mergeCell ref="T27:T28"/>
    <mergeCell ref="P27:P28"/>
    <mergeCell ref="Q27:Q28"/>
    <mergeCell ref="R27:R28"/>
    <mergeCell ref="S27:S28"/>
    <mergeCell ref="L27:L2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2015-08-03T06:31:54Z</cp:lastPrinted>
  <dcterms:created xsi:type="dcterms:W3CDTF">2010-11-15T10:27:40Z</dcterms:created>
  <dcterms:modified xsi:type="dcterms:W3CDTF">2015-09-09T05:49:44Z</dcterms:modified>
  <cp:category/>
  <cp:version/>
  <cp:contentType/>
  <cp:contentStatus/>
</cp:coreProperties>
</file>